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3\"/>
    </mc:Choice>
  </mc:AlternateContent>
  <xr:revisionPtr revIDLastSave="0" documentId="13_ncr:1_{435A16B7-E353-4CDB-BF71-822F8FD7D59D}"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管理部】入力画面" sheetId="35" r:id="rId12"/>
    <sheet name="B③-1【管理部】予算仕訳" sheetId="39" r:id="rId13"/>
    <sheet name="B④-1【管理部】予算元帳" sheetId="40" r:id="rId14"/>
    <sheet name="B⑤-1【管理部】_出力" sheetId="41" r:id="rId15"/>
  </sheets>
  <externalReferences>
    <externalReference r:id="rId16"/>
  </externalReference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B⓵_マスタ登録!$B$1:$T$160</definedName>
    <definedName name="_xlnm.Print_Area" localSheetId="11">'B②-1_【管理部】入力画面'!$B$1:$U$96</definedName>
    <definedName name="_xlnm.Print_Area" localSheetId="12">'B③-1【管理部】予算仕訳'!$B$1:$U$42</definedName>
    <definedName name="_xlnm.Print_Area" localSheetId="13">'B④-1【管理部】予算元帳'!$B$7:$U$66</definedName>
    <definedName name="_xlnm.Print_Area" localSheetId="14">'B⑤-1【管理部】_出力'!$B$1:$T$49</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'B②-1_【管理部】入力画面'!$31:$32</definedName>
    <definedName name="_xlnm.Print_Titles" localSheetId="12">'B③-1【管理部】予算仕訳'!$31:$33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37" i="40" l="1"/>
  <c r="F137" i="40"/>
  <c r="E137" i="40"/>
  <c r="C166" i="40"/>
  <c r="B166" i="40"/>
  <c r="C164" i="40"/>
  <c r="B164" i="40"/>
  <c r="C162" i="40"/>
  <c r="B162" i="40"/>
  <c r="C160" i="40"/>
  <c r="B160" i="40"/>
  <c r="C158" i="40"/>
  <c r="B158" i="40"/>
  <c r="C156" i="40"/>
  <c r="B156" i="40"/>
  <c r="C154" i="40"/>
  <c r="B154" i="40"/>
  <c r="C152" i="40"/>
  <c r="B152" i="40"/>
  <c r="C150" i="40"/>
  <c r="B150" i="40"/>
  <c r="C148" i="40"/>
  <c r="B148" i="40"/>
  <c r="C146" i="40"/>
  <c r="B146" i="40"/>
  <c r="C144" i="40"/>
  <c r="B144" i="40"/>
  <c r="F138" i="40"/>
  <c r="E138" i="40"/>
  <c r="D130" i="40"/>
  <c r="N114" i="40"/>
  <c r="O38" i="41" s="1"/>
  <c r="L103" i="40"/>
  <c r="F103" i="40"/>
  <c r="E103" i="40"/>
  <c r="C132" i="40"/>
  <c r="B132" i="40"/>
  <c r="C130" i="40"/>
  <c r="B130" i="40"/>
  <c r="C128" i="40"/>
  <c r="B128" i="40"/>
  <c r="C126" i="40"/>
  <c r="B126" i="40"/>
  <c r="C124" i="40"/>
  <c r="B124" i="40"/>
  <c r="C122" i="40"/>
  <c r="B122" i="40"/>
  <c r="C120" i="40"/>
  <c r="B120" i="40"/>
  <c r="C118" i="40"/>
  <c r="B118" i="40"/>
  <c r="C116" i="40"/>
  <c r="B116" i="40"/>
  <c r="C114" i="40"/>
  <c r="B114" i="40"/>
  <c r="C112" i="40"/>
  <c r="B112" i="40"/>
  <c r="C110" i="40"/>
  <c r="B110" i="40"/>
  <c r="F104" i="40"/>
  <c r="E104" i="40"/>
  <c r="K90" i="40"/>
  <c r="N32" i="41" s="1"/>
  <c r="K80" i="40"/>
  <c r="O30" i="41" s="1"/>
  <c r="E70" i="40"/>
  <c r="L69" i="40"/>
  <c r="F69" i="40"/>
  <c r="E69" i="40"/>
  <c r="C98" i="40"/>
  <c r="B98" i="40"/>
  <c r="C96" i="40"/>
  <c r="B96" i="40"/>
  <c r="C94" i="40"/>
  <c r="B94" i="40"/>
  <c r="C92" i="40"/>
  <c r="B92" i="40"/>
  <c r="C90" i="40"/>
  <c r="B90" i="40"/>
  <c r="C88" i="40"/>
  <c r="B88" i="40"/>
  <c r="C86" i="40"/>
  <c r="B86" i="40"/>
  <c r="C84" i="40"/>
  <c r="B84" i="40"/>
  <c r="C82" i="40"/>
  <c r="B82" i="40"/>
  <c r="C80" i="40"/>
  <c r="B80" i="40"/>
  <c r="C78" i="40"/>
  <c r="B78" i="40"/>
  <c r="C76" i="40"/>
  <c r="B76" i="40"/>
  <c r="F70" i="40"/>
  <c r="B64" i="40"/>
  <c r="C64" i="40"/>
  <c r="C62" i="40"/>
  <c r="B62" i="40"/>
  <c r="K60" i="40"/>
  <c r="P28" i="41" s="1"/>
  <c r="C60" i="40"/>
  <c r="B60" i="40"/>
  <c r="C58" i="40"/>
  <c r="B58" i="40"/>
  <c r="C56" i="40"/>
  <c r="B56" i="40"/>
  <c r="C54" i="40"/>
  <c r="B54" i="40"/>
  <c r="C52" i="40"/>
  <c r="B52" i="40"/>
  <c r="I50" i="40"/>
  <c r="C50" i="40"/>
  <c r="B50" i="40"/>
  <c r="C48" i="40"/>
  <c r="B48" i="40"/>
  <c r="L35" i="40"/>
  <c r="C46" i="40"/>
  <c r="B46" i="40"/>
  <c r="C44" i="40"/>
  <c r="B44" i="40"/>
  <c r="F35" i="40"/>
  <c r="E35" i="40"/>
  <c r="F36" i="40"/>
  <c r="E36" i="40"/>
  <c r="C42" i="40"/>
  <c r="B42" i="40"/>
  <c r="K64" i="40"/>
  <c r="S101" i="39"/>
  <c r="K101" i="39"/>
  <c r="K164" i="40" s="1"/>
  <c r="Q44" i="41" s="1"/>
  <c r="S100" i="39"/>
  <c r="K100" i="39"/>
  <c r="N130" i="40" s="1"/>
  <c r="Q40" i="41" s="1"/>
  <c r="S99" i="39"/>
  <c r="K99" i="39"/>
  <c r="K96" i="40" s="1"/>
  <c r="Q32" i="41" s="1"/>
  <c r="S98" i="39"/>
  <c r="K98" i="39"/>
  <c r="K62" i="40" s="1"/>
  <c r="Q28" i="41" s="1"/>
  <c r="Q36" i="41" s="1"/>
  <c r="S95" i="39"/>
  <c r="K95" i="39"/>
  <c r="K162" i="40" s="1"/>
  <c r="P44" i="41" s="1"/>
  <c r="S94" i="39"/>
  <c r="K94" i="39"/>
  <c r="N128" i="40" s="1"/>
  <c r="P40" i="41" s="1"/>
  <c r="S93" i="39"/>
  <c r="K93" i="39"/>
  <c r="K94" i="40" s="1"/>
  <c r="P32" i="41" s="1"/>
  <c r="P36" i="41" s="1"/>
  <c r="S92" i="39"/>
  <c r="K92" i="39"/>
  <c r="S89" i="39"/>
  <c r="K89" i="39"/>
  <c r="K160" i="40" s="1"/>
  <c r="O44" i="41" s="1"/>
  <c r="S88" i="39"/>
  <c r="K88" i="39"/>
  <c r="N126" i="40" s="1"/>
  <c r="O40" i="41" s="1"/>
  <c r="S87" i="39"/>
  <c r="K87" i="39"/>
  <c r="K92" i="40" s="1"/>
  <c r="O32" i="41" s="1"/>
  <c r="S86" i="39"/>
  <c r="K86" i="39"/>
  <c r="K58" i="40" s="1"/>
  <c r="O28" i="41" s="1"/>
  <c r="O36" i="41" s="1"/>
  <c r="S83" i="39"/>
  <c r="K83" i="39"/>
  <c r="K158" i="40" s="1"/>
  <c r="N44" i="41" s="1"/>
  <c r="S82" i="39"/>
  <c r="K82" i="39"/>
  <c r="N124" i="40" s="1"/>
  <c r="N40" i="41" s="1"/>
  <c r="S81" i="39"/>
  <c r="K81" i="39"/>
  <c r="S80" i="39"/>
  <c r="K80" i="39"/>
  <c r="K56" i="40" s="1"/>
  <c r="N28" i="41" s="1"/>
  <c r="N36" i="41" s="1"/>
  <c r="S77" i="39"/>
  <c r="K77" i="39"/>
  <c r="K156" i="40" s="1"/>
  <c r="M44" i="41" s="1"/>
  <c r="S76" i="39"/>
  <c r="K76" i="39"/>
  <c r="N122" i="40" s="1"/>
  <c r="M40" i="41" s="1"/>
  <c r="S75" i="39"/>
  <c r="K75" i="39"/>
  <c r="K88" i="40" s="1"/>
  <c r="M32" i="41" s="1"/>
  <c r="S74" i="39"/>
  <c r="K74" i="39"/>
  <c r="K54" i="40" s="1"/>
  <c r="M28" i="41" s="1"/>
  <c r="M36" i="41" s="1"/>
  <c r="R107" i="39"/>
  <c r="P107" i="39"/>
  <c r="F166" i="40" s="1"/>
  <c r="O107" i="39"/>
  <c r="D166" i="40" s="1"/>
  <c r="I107" i="39"/>
  <c r="I166" i="40" s="1"/>
  <c r="F107" i="39"/>
  <c r="D107" i="39"/>
  <c r="R106" i="39"/>
  <c r="P106" i="39"/>
  <c r="O106" i="39"/>
  <c r="I106" i="39"/>
  <c r="I132" i="40" s="1"/>
  <c r="F106" i="39"/>
  <c r="F132" i="40" s="1"/>
  <c r="D106" i="39"/>
  <c r="D132" i="40" s="1"/>
  <c r="R105" i="39"/>
  <c r="P105" i="39"/>
  <c r="F98" i="40" s="1"/>
  <c r="O105" i="39"/>
  <c r="D98" i="40" s="1"/>
  <c r="I105" i="39"/>
  <c r="I98" i="40" s="1"/>
  <c r="F105" i="39"/>
  <c r="D105" i="39"/>
  <c r="R104" i="39"/>
  <c r="P104" i="39"/>
  <c r="F64" i="40" s="1"/>
  <c r="O104" i="39"/>
  <c r="D64" i="40" s="1"/>
  <c r="I104" i="39"/>
  <c r="I64" i="40" s="1"/>
  <c r="F104" i="39"/>
  <c r="D104" i="39"/>
  <c r="R101" i="39"/>
  <c r="P101" i="39"/>
  <c r="F164" i="40" s="1"/>
  <c r="O101" i="39"/>
  <c r="D164" i="40" s="1"/>
  <c r="I101" i="39"/>
  <c r="I164" i="40" s="1"/>
  <c r="F101" i="39"/>
  <c r="D101" i="39"/>
  <c r="R100" i="39"/>
  <c r="P100" i="39"/>
  <c r="O100" i="39"/>
  <c r="I100" i="39"/>
  <c r="I130" i="40" s="1"/>
  <c r="F100" i="39"/>
  <c r="F130" i="40" s="1"/>
  <c r="D100" i="39"/>
  <c r="R99" i="39"/>
  <c r="P99" i="39"/>
  <c r="F96" i="40" s="1"/>
  <c r="O99" i="39"/>
  <c r="D96" i="40" s="1"/>
  <c r="I99" i="39"/>
  <c r="I96" i="40" s="1"/>
  <c r="F99" i="39"/>
  <c r="D99" i="39"/>
  <c r="R98" i="39"/>
  <c r="P98" i="39"/>
  <c r="F62" i="40" s="1"/>
  <c r="O98" i="39"/>
  <c r="D62" i="40" s="1"/>
  <c r="I98" i="39"/>
  <c r="I62" i="40" s="1"/>
  <c r="F98" i="39"/>
  <c r="D98" i="39"/>
  <c r="R95" i="39"/>
  <c r="P95" i="39"/>
  <c r="F162" i="40" s="1"/>
  <c r="O95" i="39"/>
  <c r="D162" i="40" s="1"/>
  <c r="I95" i="39"/>
  <c r="I162" i="40" s="1"/>
  <c r="F95" i="39"/>
  <c r="D95" i="39"/>
  <c r="R94" i="39"/>
  <c r="P94" i="39"/>
  <c r="O94" i="39"/>
  <c r="I94" i="39"/>
  <c r="I128" i="40" s="1"/>
  <c r="F94" i="39"/>
  <c r="F128" i="40" s="1"/>
  <c r="D94" i="39"/>
  <c r="D128" i="40" s="1"/>
  <c r="R93" i="39"/>
  <c r="P93" i="39"/>
  <c r="F94" i="40" s="1"/>
  <c r="O93" i="39"/>
  <c r="D94" i="40" s="1"/>
  <c r="I93" i="39"/>
  <c r="I94" i="40" s="1"/>
  <c r="F93" i="39"/>
  <c r="D93" i="39"/>
  <c r="R92" i="39"/>
  <c r="P92" i="39"/>
  <c r="F60" i="40" s="1"/>
  <c r="O92" i="39"/>
  <c r="D60" i="40" s="1"/>
  <c r="I92" i="39"/>
  <c r="I60" i="40" s="1"/>
  <c r="F92" i="39"/>
  <c r="D92" i="39"/>
  <c r="R89" i="39"/>
  <c r="P89" i="39"/>
  <c r="F160" i="40" s="1"/>
  <c r="O89" i="39"/>
  <c r="D160" i="40" s="1"/>
  <c r="I89" i="39"/>
  <c r="I160" i="40" s="1"/>
  <c r="F89" i="39"/>
  <c r="D89" i="39"/>
  <c r="R88" i="39"/>
  <c r="P88" i="39"/>
  <c r="O88" i="39"/>
  <c r="I88" i="39"/>
  <c r="I126" i="40" s="1"/>
  <c r="F88" i="39"/>
  <c r="F126" i="40" s="1"/>
  <c r="D88" i="39"/>
  <c r="D126" i="40" s="1"/>
  <c r="R87" i="39"/>
  <c r="P87" i="39"/>
  <c r="F92" i="40" s="1"/>
  <c r="O87" i="39"/>
  <c r="D92" i="40" s="1"/>
  <c r="I87" i="39"/>
  <c r="I92" i="40" s="1"/>
  <c r="F87" i="39"/>
  <c r="D87" i="39"/>
  <c r="R86" i="39"/>
  <c r="P86" i="39"/>
  <c r="F58" i="40" s="1"/>
  <c r="O86" i="39"/>
  <c r="D58" i="40" s="1"/>
  <c r="I86" i="39"/>
  <c r="I58" i="40" s="1"/>
  <c r="F86" i="39"/>
  <c r="D86" i="39"/>
  <c r="R83" i="39"/>
  <c r="P83" i="39"/>
  <c r="F158" i="40" s="1"/>
  <c r="O83" i="39"/>
  <c r="D158" i="40" s="1"/>
  <c r="I83" i="39"/>
  <c r="I158" i="40" s="1"/>
  <c r="F83" i="39"/>
  <c r="D83" i="39"/>
  <c r="R82" i="39"/>
  <c r="P82" i="39"/>
  <c r="O82" i="39"/>
  <c r="I82" i="39"/>
  <c r="I124" i="40" s="1"/>
  <c r="F82" i="39"/>
  <c r="F124" i="40" s="1"/>
  <c r="D82" i="39"/>
  <c r="D124" i="40" s="1"/>
  <c r="R81" i="39"/>
  <c r="P81" i="39"/>
  <c r="F90" i="40" s="1"/>
  <c r="O81" i="39"/>
  <c r="D90" i="40" s="1"/>
  <c r="I81" i="39"/>
  <c r="I90" i="40" s="1"/>
  <c r="F81" i="39"/>
  <c r="D81" i="39"/>
  <c r="R80" i="39"/>
  <c r="P80" i="39"/>
  <c r="F56" i="40" s="1"/>
  <c r="O80" i="39"/>
  <c r="D56" i="40" s="1"/>
  <c r="I80" i="39"/>
  <c r="I56" i="40" s="1"/>
  <c r="F80" i="39"/>
  <c r="D80" i="39"/>
  <c r="R77" i="39"/>
  <c r="P77" i="39"/>
  <c r="F156" i="40" s="1"/>
  <c r="O77" i="39"/>
  <c r="D156" i="40" s="1"/>
  <c r="I77" i="39"/>
  <c r="I156" i="40" s="1"/>
  <c r="F77" i="39"/>
  <c r="D77" i="39"/>
  <c r="R76" i="39"/>
  <c r="P76" i="39"/>
  <c r="O76" i="39"/>
  <c r="I76" i="39"/>
  <c r="I122" i="40" s="1"/>
  <c r="F76" i="39"/>
  <c r="F122" i="40" s="1"/>
  <c r="D76" i="39"/>
  <c r="D122" i="40" s="1"/>
  <c r="R75" i="39"/>
  <c r="P75" i="39"/>
  <c r="F88" i="40" s="1"/>
  <c r="O75" i="39"/>
  <c r="D88" i="40" s="1"/>
  <c r="I75" i="39"/>
  <c r="I88" i="40" s="1"/>
  <c r="F75" i="39"/>
  <c r="D75" i="39"/>
  <c r="R74" i="39"/>
  <c r="P74" i="39"/>
  <c r="F54" i="40" s="1"/>
  <c r="O74" i="39"/>
  <c r="D54" i="40" s="1"/>
  <c r="I74" i="39"/>
  <c r="I54" i="40" s="1"/>
  <c r="F74" i="39"/>
  <c r="D74" i="39"/>
  <c r="S71" i="39"/>
  <c r="K71" i="39"/>
  <c r="K154" i="40" s="1"/>
  <c r="R42" i="41" s="1"/>
  <c r="S70" i="39"/>
  <c r="K70" i="39"/>
  <c r="N120" i="40" s="1"/>
  <c r="R38" i="41" s="1"/>
  <c r="S69" i="39"/>
  <c r="K69" i="39"/>
  <c r="K86" i="40" s="1"/>
  <c r="R30" i="41" s="1"/>
  <c r="S68" i="39"/>
  <c r="K68" i="39"/>
  <c r="K52" i="40" s="1"/>
  <c r="R26" i="41" s="1"/>
  <c r="R71" i="39"/>
  <c r="P71" i="39"/>
  <c r="F154" i="40" s="1"/>
  <c r="O71" i="39"/>
  <c r="D154" i="40" s="1"/>
  <c r="I71" i="39"/>
  <c r="I154" i="40" s="1"/>
  <c r="F71" i="39"/>
  <c r="D71" i="39"/>
  <c r="R70" i="39"/>
  <c r="P70" i="39"/>
  <c r="O70" i="39"/>
  <c r="I70" i="39"/>
  <c r="I120" i="40" s="1"/>
  <c r="F70" i="39"/>
  <c r="F120" i="40" s="1"/>
  <c r="D70" i="39"/>
  <c r="D120" i="40" s="1"/>
  <c r="R69" i="39"/>
  <c r="P69" i="39"/>
  <c r="F86" i="40" s="1"/>
  <c r="O69" i="39"/>
  <c r="D86" i="40" s="1"/>
  <c r="I69" i="39"/>
  <c r="I86" i="40" s="1"/>
  <c r="F69" i="39"/>
  <c r="D69" i="39"/>
  <c r="R68" i="39"/>
  <c r="P68" i="39"/>
  <c r="F52" i="40" s="1"/>
  <c r="O68" i="39"/>
  <c r="D52" i="40" s="1"/>
  <c r="I68" i="39"/>
  <c r="I52" i="40" s="1"/>
  <c r="F68" i="39"/>
  <c r="D68" i="39"/>
  <c r="S65" i="39"/>
  <c r="K65" i="39"/>
  <c r="K152" i="40" s="1"/>
  <c r="Q42" i="41" s="1"/>
  <c r="S64" i="39"/>
  <c r="K64" i="39"/>
  <c r="N118" i="40" s="1"/>
  <c r="Q38" i="41" s="1"/>
  <c r="S63" i="39"/>
  <c r="K63" i="39"/>
  <c r="K84" i="40" s="1"/>
  <c r="Q30" i="41" s="1"/>
  <c r="S62" i="39"/>
  <c r="K62" i="39"/>
  <c r="K50" i="40" s="1"/>
  <c r="Q26" i="41" s="1"/>
  <c r="R65" i="39"/>
  <c r="P65" i="39"/>
  <c r="F152" i="40" s="1"/>
  <c r="O65" i="39"/>
  <c r="D152" i="40" s="1"/>
  <c r="I65" i="39"/>
  <c r="I152" i="40" s="1"/>
  <c r="F65" i="39"/>
  <c r="D65" i="39"/>
  <c r="R64" i="39"/>
  <c r="P64" i="39"/>
  <c r="O64" i="39"/>
  <c r="I64" i="39"/>
  <c r="I118" i="40" s="1"/>
  <c r="F64" i="39"/>
  <c r="F118" i="40" s="1"/>
  <c r="D64" i="39"/>
  <c r="D118" i="40" s="1"/>
  <c r="R63" i="39"/>
  <c r="P63" i="39"/>
  <c r="F84" i="40" s="1"/>
  <c r="O63" i="39"/>
  <c r="D84" i="40" s="1"/>
  <c r="I63" i="39"/>
  <c r="I84" i="40" s="1"/>
  <c r="F63" i="39"/>
  <c r="D63" i="39"/>
  <c r="R62" i="39"/>
  <c r="P62" i="39"/>
  <c r="F50" i="40" s="1"/>
  <c r="O62" i="39"/>
  <c r="D50" i="40" s="1"/>
  <c r="I62" i="39"/>
  <c r="F62" i="39"/>
  <c r="D62" i="39"/>
  <c r="S59" i="39"/>
  <c r="K59" i="39"/>
  <c r="K150" i="40" s="1"/>
  <c r="P42" i="41" s="1"/>
  <c r="S58" i="39"/>
  <c r="K58" i="39"/>
  <c r="N116" i="40" s="1"/>
  <c r="P38" i="41" s="1"/>
  <c r="S57" i="39"/>
  <c r="K57" i="39"/>
  <c r="K82" i="40" s="1"/>
  <c r="P30" i="41" s="1"/>
  <c r="S56" i="39"/>
  <c r="K56" i="39"/>
  <c r="K48" i="40" s="1"/>
  <c r="P26" i="41" s="1"/>
  <c r="R59" i="39"/>
  <c r="P59" i="39"/>
  <c r="F150" i="40" s="1"/>
  <c r="O59" i="39"/>
  <c r="D150" i="40" s="1"/>
  <c r="I59" i="39"/>
  <c r="I150" i="40" s="1"/>
  <c r="F59" i="39"/>
  <c r="D59" i="39"/>
  <c r="R58" i="39"/>
  <c r="P58" i="39"/>
  <c r="O58" i="39"/>
  <c r="I58" i="39"/>
  <c r="I116" i="40" s="1"/>
  <c r="F58" i="39"/>
  <c r="F116" i="40" s="1"/>
  <c r="D58" i="39"/>
  <c r="D116" i="40" s="1"/>
  <c r="R57" i="39"/>
  <c r="P57" i="39"/>
  <c r="F82" i="40" s="1"/>
  <c r="O57" i="39"/>
  <c r="D82" i="40" s="1"/>
  <c r="I57" i="39"/>
  <c r="I82" i="40" s="1"/>
  <c r="F57" i="39"/>
  <c r="D57" i="39"/>
  <c r="R56" i="39"/>
  <c r="P56" i="39"/>
  <c r="F48" i="40" s="1"/>
  <c r="O56" i="39"/>
  <c r="D48" i="40" s="1"/>
  <c r="I56" i="39"/>
  <c r="I48" i="40" s="1"/>
  <c r="F56" i="39"/>
  <c r="D56" i="39"/>
  <c r="S53" i="39"/>
  <c r="K53" i="39"/>
  <c r="K148" i="40" s="1"/>
  <c r="O42" i="41" s="1"/>
  <c r="S52" i="39"/>
  <c r="K52" i="39"/>
  <c r="S51" i="39"/>
  <c r="K51" i="39"/>
  <c r="S50" i="39"/>
  <c r="K50" i="39"/>
  <c r="K46" i="40" s="1"/>
  <c r="O26" i="41" s="1"/>
  <c r="O34" i="41" s="1"/>
  <c r="R53" i="39"/>
  <c r="P53" i="39"/>
  <c r="F148" i="40" s="1"/>
  <c r="O53" i="39"/>
  <c r="D148" i="40" s="1"/>
  <c r="I53" i="39"/>
  <c r="I148" i="40" s="1"/>
  <c r="F53" i="39"/>
  <c r="D53" i="39"/>
  <c r="R52" i="39"/>
  <c r="P52" i="39"/>
  <c r="O52" i="39"/>
  <c r="I52" i="39"/>
  <c r="I114" i="40" s="1"/>
  <c r="F52" i="39"/>
  <c r="F114" i="40" s="1"/>
  <c r="D52" i="39"/>
  <c r="D114" i="40" s="1"/>
  <c r="R51" i="39"/>
  <c r="P51" i="39"/>
  <c r="F80" i="40" s="1"/>
  <c r="O51" i="39"/>
  <c r="D80" i="40" s="1"/>
  <c r="I51" i="39"/>
  <c r="I80" i="40" s="1"/>
  <c r="F51" i="39"/>
  <c r="D51" i="39"/>
  <c r="R50" i="39"/>
  <c r="P50" i="39"/>
  <c r="F46" i="40" s="1"/>
  <c r="O50" i="39"/>
  <c r="D46" i="40" s="1"/>
  <c r="I50" i="39"/>
  <c r="I46" i="40" s="1"/>
  <c r="F50" i="39"/>
  <c r="D50" i="39"/>
  <c r="S47" i="39"/>
  <c r="K47" i="39"/>
  <c r="K146" i="40" s="1"/>
  <c r="N42" i="41" s="1"/>
  <c r="S46" i="39"/>
  <c r="K46" i="39"/>
  <c r="N112" i="40" s="1"/>
  <c r="S45" i="39"/>
  <c r="K45" i="39"/>
  <c r="K78" i="40" s="1"/>
  <c r="N30" i="41" s="1"/>
  <c r="S44" i="39"/>
  <c r="K44" i="39"/>
  <c r="K44" i="40" s="1"/>
  <c r="N26" i="41" s="1"/>
  <c r="R47" i="39"/>
  <c r="P47" i="39"/>
  <c r="F146" i="40" s="1"/>
  <c r="O47" i="39"/>
  <c r="D146" i="40" s="1"/>
  <c r="I47" i="39"/>
  <c r="I146" i="40" s="1"/>
  <c r="F47" i="39"/>
  <c r="D47" i="39"/>
  <c r="R46" i="39"/>
  <c r="P46" i="39"/>
  <c r="O46" i="39"/>
  <c r="I46" i="39"/>
  <c r="I112" i="40" s="1"/>
  <c r="F46" i="39"/>
  <c r="F112" i="40" s="1"/>
  <c r="D46" i="39"/>
  <c r="D112" i="40" s="1"/>
  <c r="R45" i="39"/>
  <c r="P45" i="39"/>
  <c r="F78" i="40" s="1"/>
  <c r="O45" i="39"/>
  <c r="D78" i="40" s="1"/>
  <c r="I45" i="39"/>
  <c r="I78" i="40" s="1"/>
  <c r="F45" i="39"/>
  <c r="D45" i="39"/>
  <c r="R44" i="39"/>
  <c r="P44" i="39"/>
  <c r="F44" i="40" s="1"/>
  <c r="O44" i="39"/>
  <c r="D44" i="40" s="1"/>
  <c r="I44" i="39"/>
  <c r="I44" i="40" s="1"/>
  <c r="F44" i="39"/>
  <c r="D44" i="39"/>
  <c r="S41" i="39"/>
  <c r="K41" i="39"/>
  <c r="K144" i="40" s="1"/>
  <c r="S40" i="39"/>
  <c r="K40" i="39"/>
  <c r="N110" i="40" s="1"/>
  <c r="S53" i="35"/>
  <c r="R53" i="35"/>
  <c r="S39" i="39"/>
  <c r="K39" i="39"/>
  <c r="K76" i="40" s="1"/>
  <c r="S38" i="39"/>
  <c r="K38" i="39"/>
  <c r="K42" i="40" s="1"/>
  <c r="M26" i="41" s="1"/>
  <c r="R41" i="39"/>
  <c r="P41" i="39"/>
  <c r="F144" i="40" s="1"/>
  <c r="O41" i="39"/>
  <c r="D144" i="40" s="1"/>
  <c r="I41" i="39"/>
  <c r="I144" i="40" s="1"/>
  <c r="F41" i="39"/>
  <c r="D41" i="39"/>
  <c r="P38" i="39"/>
  <c r="F42" i="40" s="1"/>
  <c r="O38" i="39"/>
  <c r="D42" i="40" s="1"/>
  <c r="P40" i="39"/>
  <c r="O40" i="39"/>
  <c r="R40" i="39"/>
  <c r="R39" i="39"/>
  <c r="R38" i="39"/>
  <c r="I40" i="39"/>
  <c r="I110" i="40" s="1"/>
  <c r="I39" i="39"/>
  <c r="I76" i="40" s="1"/>
  <c r="I38" i="39"/>
  <c r="I42" i="40" s="1"/>
  <c r="F40" i="39"/>
  <c r="F110" i="40" s="1"/>
  <c r="D40" i="39"/>
  <c r="D110" i="40" s="1"/>
  <c r="C3" i="35"/>
  <c r="N2" i="35"/>
  <c r="T49" i="35"/>
  <c r="T45" i="35"/>
  <c r="R43" i="35"/>
  <c r="R55" i="35" s="1"/>
  <c r="Q43" i="35"/>
  <c r="Q55" i="35" s="1"/>
  <c r="P43" i="35"/>
  <c r="P55" i="35" s="1"/>
  <c r="O43" i="35"/>
  <c r="O55" i="35" s="1"/>
  <c r="N43" i="35"/>
  <c r="N55" i="35" s="1"/>
  <c r="S41" i="35"/>
  <c r="R41" i="35"/>
  <c r="Q41" i="35"/>
  <c r="Q53" i="35" s="1"/>
  <c r="P41" i="35"/>
  <c r="P53" i="35" s="1"/>
  <c r="O41" i="35"/>
  <c r="O53" i="35" s="1"/>
  <c r="N41" i="35"/>
  <c r="N53" i="35" s="1"/>
  <c r="T37" i="35"/>
  <c r="T33" i="35"/>
  <c r="B11" i="35"/>
  <c r="M38" i="41" l="1"/>
  <c r="P110" i="40"/>
  <c r="P112" i="40"/>
  <c r="P114" i="40" s="1"/>
  <c r="P116" i="40" s="1"/>
  <c r="P118" i="40" s="1"/>
  <c r="P120" i="40" s="1"/>
  <c r="P122" i="40" s="1"/>
  <c r="P124" i="40" s="1"/>
  <c r="P126" i="40" s="1"/>
  <c r="P128" i="40" s="1"/>
  <c r="P130" i="40" s="1"/>
  <c r="N38" i="41"/>
  <c r="M42" i="41"/>
  <c r="S42" i="41" s="1"/>
  <c r="P144" i="40"/>
  <c r="P146" i="40" s="1"/>
  <c r="P148" i="40" s="1"/>
  <c r="P150" i="40" s="1"/>
  <c r="P152" i="40" s="1"/>
  <c r="P154" i="40" s="1"/>
  <c r="P156" i="40" s="1"/>
  <c r="P158" i="40" s="1"/>
  <c r="P160" i="40" s="1"/>
  <c r="P162" i="40" s="1"/>
  <c r="P164" i="40" s="1"/>
  <c r="S26" i="41"/>
  <c r="N34" i="41"/>
  <c r="P34" i="41"/>
  <c r="P46" i="41" s="1"/>
  <c r="R34" i="41"/>
  <c r="R46" i="41" s="1"/>
  <c r="M48" i="41"/>
  <c r="O48" i="41"/>
  <c r="Q48" i="41"/>
  <c r="P76" i="40"/>
  <c r="P78" i="40" s="1"/>
  <c r="P80" i="40" s="1"/>
  <c r="P82" i="40" s="1"/>
  <c r="P84" i="40" s="1"/>
  <c r="P86" i="40" s="1"/>
  <c r="P88" i="40" s="1"/>
  <c r="P90" i="40" s="1"/>
  <c r="P92" i="40" s="1"/>
  <c r="P94" i="40" s="1"/>
  <c r="P96" i="40" s="1"/>
  <c r="M30" i="41"/>
  <c r="S30" i="41" s="1"/>
  <c r="O46" i="41"/>
  <c r="Q34" i="41"/>
  <c r="Q46" i="41" s="1"/>
  <c r="N48" i="41"/>
  <c r="P48" i="41"/>
  <c r="T41" i="35"/>
  <c r="T53" i="35"/>
  <c r="M34" i="41" l="1"/>
  <c r="N46" i="41"/>
  <c r="S38" i="41"/>
  <c r="F39" i="39"/>
  <c r="D39" i="39"/>
  <c r="P39" i="39"/>
  <c r="F76" i="40" s="1"/>
  <c r="O39" i="39"/>
  <c r="D76" i="40" s="1"/>
  <c r="F38" i="39"/>
  <c r="D38" i="39"/>
  <c r="M46" i="41" l="1"/>
  <c r="S46" i="41" s="1"/>
  <c r="S34" i="41"/>
  <c r="P42" i="40"/>
  <c r="P44" i="40" s="1"/>
  <c r="P46" i="40" s="1"/>
  <c r="P48" i="40" s="1"/>
  <c r="P50" i="40" s="1"/>
  <c r="P52" i="40" s="1"/>
  <c r="P54" i="40" s="1"/>
  <c r="P56" i="40" s="1"/>
  <c r="P58" i="40" s="1"/>
  <c r="P60" i="40" s="1"/>
  <c r="P62" i="40" s="1"/>
  <c r="P64" i="40" s="1"/>
  <c r="J2" i="39"/>
  <c r="L2" i="39"/>
  <c r="B3" i="39"/>
  <c r="B7" i="39"/>
  <c r="C7" i="39"/>
  <c r="F7" i="39"/>
  <c r="J7" i="39"/>
  <c r="L7" i="39"/>
  <c r="P7" i="39"/>
  <c r="Q7" i="39"/>
  <c r="B3" i="41" l="1"/>
  <c r="B3" i="40"/>
  <c r="Q7" i="41" l="1"/>
  <c r="P7" i="41"/>
  <c r="L7" i="41"/>
  <c r="J7" i="41"/>
  <c r="F7" i="41"/>
  <c r="C7" i="41"/>
  <c r="B7" i="41"/>
  <c r="B11" i="41"/>
  <c r="M2" i="41"/>
  <c r="J2" i="41"/>
  <c r="Q7" i="40" l="1"/>
  <c r="P7" i="40"/>
  <c r="L7" i="40"/>
  <c r="J7" i="40"/>
  <c r="F7" i="40"/>
  <c r="C7" i="40"/>
  <c r="B7" i="40"/>
  <c r="L2" i="40"/>
  <c r="J2" i="40"/>
  <c r="L2" i="32" l="1"/>
  <c r="J2" i="32"/>
  <c r="R62" i="30" l="1"/>
  <c r="Q62" i="30"/>
  <c r="P62" i="30"/>
  <c r="O62" i="30"/>
  <c r="N62" i="30"/>
  <c r="M62" i="30"/>
  <c r="R60" i="30"/>
  <c r="Q60" i="30"/>
  <c r="P60" i="30"/>
  <c r="O60" i="30"/>
  <c r="N60" i="30"/>
  <c r="M60" i="30"/>
  <c r="R58" i="30"/>
  <c r="Q58" i="30"/>
  <c r="Q66" i="30" s="1"/>
  <c r="P58" i="30"/>
  <c r="P66" i="30" s="1"/>
  <c r="O58" i="30"/>
  <c r="O66" i="30" s="1"/>
  <c r="N58" i="30"/>
  <c r="M58" i="30"/>
  <c r="R56" i="30"/>
  <c r="Q56" i="30"/>
  <c r="P56" i="30"/>
  <c r="O56" i="30"/>
  <c r="N56" i="30"/>
  <c r="M56" i="30"/>
  <c r="O64" i="30"/>
  <c r="R26" i="30"/>
  <c r="Q26" i="30"/>
  <c r="P26" i="30"/>
  <c r="O26" i="30"/>
  <c r="N26" i="30"/>
  <c r="M26" i="30"/>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P34" i="29" s="1"/>
  <c r="O26" i="29"/>
  <c r="N26" i="29"/>
  <c r="M26" i="29"/>
  <c r="R24" i="29"/>
  <c r="Q24" i="29"/>
  <c r="Q32" i="29" s="1"/>
  <c r="P24" i="29"/>
  <c r="P32" i="29" s="1"/>
  <c r="O24" i="29"/>
  <c r="N24" i="29"/>
  <c r="N32" i="29" s="1"/>
  <c r="M24" i="29"/>
  <c r="B11" i="29"/>
  <c r="B9" i="29"/>
  <c r="G3" i="29"/>
  <c r="M2" i="29"/>
  <c r="J2" i="29"/>
  <c r="R42" i="28"/>
  <c r="Q42" i="28"/>
  <c r="P42" i="28"/>
  <c r="O42" i="28"/>
  <c r="N42" i="28"/>
  <c r="M42" i="28"/>
  <c r="R40" i="28"/>
  <c r="Q40" i="28"/>
  <c r="P40" i="28"/>
  <c r="O40" i="28"/>
  <c r="N40" i="28"/>
  <c r="M40" i="28"/>
  <c r="R38" i="28"/>
  <c r="Q38" i="28"/>
  <c r="P38" i="28"/>
  <c r="P46" i="28" s="1"/>
  <c r="O38" i="28"/>
  <c r="N38" i="28"/>
  <c r="M38" i="28"/>
  <c r="R36" i="28"/>
  <c r="Q36" i="28"/>
  <c r="P36" i="28"/>
  <c r="O36" i="28"/>
  <c r="O44" i="28" s="1"/>
  <c r="N36" i="28"/>
  <c r="M36" i="28"/>
  <c r="G3" i="28"/>
  <c r="B11" i="28"/>
  <c r="B9" i="28"/>
  <c r="M2" i="28"/>
  <c r="J2" i="28"/>
  <c r="R54" i="27"/>
  <c r="Q54" i="27"/>
  <c r="P54" i="27"/>
  <c r="O54" i="27"/>
  <c r="N54" i="27"/>
  <c r="N58" i="27" s="1"/>
  <c r="M54" i="27"/>
  <c r="M58" i="27" s="1"/>
  <c r="R52" i="27"/>
  <c r="Q52" i="27"/>
  <c r="P52" i="27"/>
  <c r="O52" i="27"/>
  <c r="N52" i="27"/>
  <c r="M52" i="27"/>
  <c r="R50" i="27"/>
  <c r="Q50" i="27"/>
  <c r="P50" i="27"/>
  <c r="P58" i="27" s="1"/>
  <c r="O50" i="27"/>
  <c r="O58" i="27" s="1"/>
  <c r="N50" i="27"/>
  <c r="M50" i="27"/>
  <c r="R48" i="27"/>
  <c r="Q48" i="27"/>
  <c r="P48" i="27"/>
  <c r="P56" i="27" s="1"/>
  <c r="O48" i="27"/>
  <c r="O56" i="27" s="1"/>
  <c r="N48" i="27"/>
  <c r="N56" i="27" s="1"/>
  <c r="M48" i="27"/>
  <c r="R26" i="27"/>
  <c r="Q26" i="27"/>
  <c r="P26" i="27"/>
  <c r="O26" i="27"/>
  <c r="N26" i="27"/>
  <c r="M26" i="27"/>
  <c r="R24" i="27"/>
  <c r="Q24" i="27"/>
  <c r="P24" i="27"/>
  <c r="O24" i="27"/>
  <c r="N24" i="27"/>
  <c r="M24" i="27"/>
  <c r="B11" i="27"/>
  <c r="B9" i="27"/>
  <c r="M2" i="27"/>
  <c r="J2"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S26" i="26"/>
  <c r="S24" i="26"/>
  <c r="B11" i="26"/>
  <c r="B9" i="26"/>
  <c r="M2" i="26"/>
  <c r="J2" i="26"/>
  <c r="J2" i="35" s="1"/>
  <c r="M64" i="30" l="1"/>
  <c r="N64" i="30"/>
  <c r="S26" i="30"/>
  <c r="T30" i="26"/>
  <c r="R32" i="29"/>
  <c r="R44" i="29" s="1"/>
  <c r="N44" i="29"/>
  <c r="P46" i="29"/>
  <c r="S26" i="27"/>
  <c r="M34" i="29"/>
  <c r="N34" i="29"/>
  <c r="M32" i="29"/>
  <c r="O34" i="29"/>
  <c r="O46" i="29" s="1"/>
  <c r="N66" i="30"/>
  <c r="O32" i="29"/>
  <c r="O44" i="29" s="1"/>
  <c r="M46" i="29"/>
  <c r="S54" i="27"/>
  <c r="S78" i="30"/>
  <c r="S76" i="30"/>
  <c r="S82" i="30"/>
  <c r="S80" i="30"/>
  <c r="T82" i="30" s="1"/>
  <c r="M66" i="30"/>
  <c r="R64" i="30"/>
  <c r="S42" i="29"/>
  <c r="N46" i="29"/>
  <c r="M44" i="29"/>
  <c r="S40" i="29"/>
  <c r="S32" i="26"/>
  <c r="S34" i="26"/>
  <c r="T26" i="26"/>
  <c r="P64" i="30"/>
  <c r="R66" i="30"/>
  <c r="S66" i="30" s="1"/>
  <c r="Q64" i="30"/>
  <c r="S62" i="30"/>
  <c r="S60" i="30"/>
  <c r="T62" i="30" s="1"/>
  <c r="S24" i="30"/>
  <c r="T26" i="30" s="1"/>
  <c r="S58" i="30"/>
  <c r="S56" i="30"/>
  <c r="S30" i="29"/>
  <c r="R46" i="29"/>
  <c r="Q46" i="29"/>
  <c r="Q44" i="29"/>
  <c r="S28" i="29"/>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N42" i="6"/>
  <c r="M42" i="6"/>
  <c r="R40" i="6"/>
  <c r="Q40" i="6"/>
  <c r="P40" i="6"/>
  <c r="P52" i="6" s="1"/>
  <c r="P56" i="6" s="1"/>
  <c r="O40" i="6"/>
  <c r="N40" i="6"/>
  <c r="T26" i="27" l="1"/>
  <c r="O32" i="27"/>
  <c r="O40" i="30"/>
  <c r="Q34" i="27"/>
  <c r="Q42" i="30"/>
  <c r="P28" i="30"/>
  <c r="P24" i="28"/>
  <c r="R30" i="30"/>
  <c r="R26" i="28"/>
  <c r="N54" i="6"/>
  <c r="N58" i="6" s="1"/>
  <c r="N30" i="27"/>
  <c r="P32" i="27"/>
  <c r="P40" i="30"/>
  <c r="R34" i="27"/>
  <c r="R42" i="30"/>
  <c r="Q28" i="30"/>
  <c r="Q24" i="28"/>
  <c r="T34" i="26"/>
  <c r="O54" i="6"/>
  <c r="O58" i="6" s="1"/>
  <c r="O30" i="27"/>
  <c r="Q40" i="30"/>
  <c r="Q32" i="27"/>
  <c r="R28" i="30"/>
  <c r="R24" i="28"/>
  <c r="N24" i="25"/>
  <c r="N28" i="27"/>
  <c r="P26" i="25"/>
  <c r="P30" i="27"/>
  <c r="R40" i="30"/>
  <c r="R32" i="27"/>
  <c r="N26" i="25"/>
  <c r="M30" i="30"/>
  <c r="M26" i="28"/>
  <c r="S58" i="27"/>
  <c r="M26" i="25"/>
  <c r="M30" i="27"/>
  <c r="O24" i="25"/>
  <c r="O28" i="27"/>
  <c r="O36" i="27" s="1"/>
  <c r="O40" i="27" s="1"/>
  <c r="O60" i="27" s="1"/>
  <c r="O64" i="27" s="1"/>
  <c r="Q26" i="25"/>
  <c r="Q30" i="27"/>
  <c r="Q38" i="27" s="1"/>
  <c r="Q42" i="27" s="1"/>
  <c r="Q46" i="27" s="1"/>
  <c r="M42" i="30"/>
  <c r="M34" i="27"/>
  <c r="O52" i="6"/>
  <c r="O56" i="6" s="1"/>
  <c r="O26" i="25"/>
  <c r="N26" i="28"/>
  <c r="N30" i="30"/>
  <c r="T30" i="29"/>
  <c r="R26" i="25"/>
  <c r="R30" i="27"/>
  <c r="N42" i="30"/>
  <c r="N34" i="27"/>
  <c r="M24" i="28"/>
  <c r="M28" i="30"/>
  <c r="O26" i="28"/>
  <c r="O30" i="30"/>
  <c r="P24" i="25"/>
  <c r="P28" i="27"/>
  <c r="P36" i="27" s="1"/>
  <c r="P40" i="27" s="1"/>
  <c r="P60" i="27" s="1"/>
  <c r="P64" i="27" s="1"/>
  <c r="Q24" i="25"/>
  <c r="Q28" i="27"/>
  <c r="Q36" i="27" s="1"/>
  <c r="Q40" i="27" s="1"/>
  <c r="M40" i="30"/>
  <c r="M32" i="27"/>
  <c r="O42" i="30"/>
  <c r="O34" i="27"/>
  <c r="Q54" i="6"/>
  <c r="Q58" i="6" s="1"/>
  <c r="Q78" i="6" s="1"/>
  <c r="Q82" i="6" s="1"/>
  <c r="M52" i="6"/>
  <c r="M56" i="6" s="1"/>
  <c r="M28" i="27"/>
  <c r="N24" i="28"/>
  <c r="N28" i="30"/>
  <c r="P26" i="28"/>
  <c r="P30" i="30"/>
  <c r="R24" i="25"/>
  <c r="R28" i="27"/>
  <c r="R36" i="27" s="1"/>
  <c r="R40" i="27" s="1"/>
  <c r="R44" i="27" s="1"/>
  <c r="N52" i="6"/>
  <c r="N56" i="6" s="1"/>
  <c r="N32" i="27"/>
  <c r="N40" i="30"/>
  <c r="P54" i="6"/>
  <c r="P58" i="6" s="1"/>
  <c r="P34" i="27"/>
  <c r="P42" i="30"/>
  <c r="R54" i="6"/>
  <c r="R58" i="6" s="1"/>
  <c r="O28" i="30"/>
  <c r="O24" i="28"/>
  <c r="Q30" i="30"/>
  <c r="Q26" i="28"/>
  <c r="T78" i="30"/>
  <c r="S46" i="29"/>
  <c r="T54" i="27"/>
  <c r="S56" i="27"/>
  <c r="T58" i="27" s="1"/>
  <c r="T42" i="29"/>
  <c r="S64" i="30"/>
  <c r="T66" i="30" s="1"/>
  <c r="T58" i="30"/>
  <c r="S44" i="29"/>
  <c r="T26" i="29"/>
  <c r="S34" i="29"/>
  <c r="S32" i="29"/>
  <c r="T38" i="29"/>
  <c r="S46" i="28"/>
  <c r="S44" i="28"/>
  <c r="T42" i="28"/>
  <c r="T38" i="28"/>
  <c r="T50" i="27"/>
  <c r="Q60" i="27"/>
  <c r="Q64" i="27" s="1"/>
  <c r="Q44" i="27"/>
  <c r="M36" i="27"/>
  <c r="P44" i="27"/>
  <c r="S80" i="25"/>
  <c r="T82" i="25" s="1"/>
  <c r="S82" i="25"/>
  <c r="R78" i="6"/>
  <c r="R82" i="6" s="1"/>
  <c r="R62" i="6"/>
  <c r="P76" i="6"/>
  <c r="P80" i="6" s="1"/>
  <c r="P60" i="6"/>
  <c r="M76" i="6"/>
  <c r="M80" i="6" s="1"/>
  <c r="M60" i="6"/>
  <c r="P78" i="6"/>
  <c r="P82" i="6" s="1"/>
  <c r="P62" i="6"/>
  <c r="N76" i="6"/>
  <c r="N80" i="6" s="1"/>
  <c r="N60" i="6"/>
  <c r="N62" i="6"/>
  <c r="N78" i="6"/>
  <c r="N82" i="6" s="1"/>
  <c r="O62" i="6"/>
  <c r="O78" i="6"/>
  <c r="O82" i="6" s="1"/>
  <c r="O76" i="6"/>
  <c r="O80" i="6" s="1"/>
  <c r="O60" i="6"/>
  <c r="R52" i="6"/>
  <c r="R56" i="6" s="1"/>
  <c r="M54" i="6"/>
  <c r="Q52" i="6"/>
  <c r="Q56" i="6" s="1"/>
  <c r="M24" i="25"/>
  <c r="S74" i="6"/>
  <c r="T78" i="25"/>
  <c r="S40" i="25"/>
  <c r="M44" i="25"/>
  <c r="S30" i="25"/>
  <c r="M42" i="25"/>
  <c r="S42" i="25" s="1"/>
  <c r="T38" i="25"/>
  <c r="S28" i="25"/>
  <c r="S72" i="6"/>
  <c r="T74" i="6" s="1"/>
  <c r="T70" i="6"/>
  <c r="T66" i="6"/>
  <c r="S50" i="6"/>
  <c r="S42" i="6"/>
  <c r="S48" i="6"/>
  <c r="S40" i="6"/>
  <c r="S26" i="25" l="1"/>
  <c r="Q62" i="6"/>
  <c r="R60" i="27"/>
  <c r="R64" i="27" s="1"/>
  <c r="S52" i="6"/>
  <c r="S40" i="30"/>
  <c r="S24" i="25"/>
  <c r="Q62" i="27"/>
  <c r="Q66" i="27" s="1"/>
  <c r="O44" i="27"/>
  <c r="S24" i="28"/>
  <c r="S28" i="30"/>
  <c r="S28" i="27"/>
  <c r="M38" i="27"/>
  <c r="S30" i="27"/>
  <c r="P38" i="27"/>
  <c r="P42" i="27" s="1"/>
  <c r="R38" i="27"/>
  <c r="R42" i="27" s="1"/>
  <c r="S34" i="27"/>
  <c r="O38" i="27"/>
  <c r="O42" i="27" s="1"/>
  <c r="S42" i="30"/>
  <c r="N36" i="27"/>
  <c r="N40" i="27" s="1"/>
  <c r="N38" i="27"/>
  <c r="N42" i="27" s="1"/>
  <c r="S26" i="28"/>
  <c r="S32" i="27"/>
  <c r="S30" i="30"/>
  <c r="T46" i="29"/>
  <c r="T34" i="29"/>
  <c r="T46" i="28"/>
  <c r="M40" i="27"/>
  <c r="M60" i="27" s="1"/>
  <c r="T42" i="25"/>
  <c r="T54" i="6"/>
  <c r="S56" i="6"/>
  <c r="Q76" i="6"/>
  <c r="Q60" i="6"/>
  <c r="S54" i="6"/>
  <c r="M58" i="6"/>
  <c r="R60" i="6"/>
  <c r="R76" i="6"/>
  <c r="R80" i="6" s="1"/>
  <c r="T26" i="25"/>
  <c r="M48" i="25"/>
  <c r="N32" i="25"/>
  <c r="T30" i="25"/>
  <c r="T42" i="6"/>
  <c r="T50" i="6"/>
  <c r="T34" i="27" l="1"/>
  <c r="T42" i="30"/>
  <c r="N62" i="27"/>
  <c r="N66" i="27" s="1"/>
  <c r="N46" i="27"/>
  <c r="N60" i="27"/>
  <c r="N64" i="27" s="1"/>
  <c r="N44" i="27"/>
  <c r="M42" i="27"/>
  <c r="S38" i="27"/>
  <c r="R46" i="27"/>
  <c r="R62" i="27"/>
  <c r="R66" i="27" s="1"/>
  <c r="T30" i="27"/>
  <c r="T26" i="28"/>
  <c r="P62" i="27"/>
  <c r="P66" i="27" s="1"/>
  <c r="P46" i="27"/>
  <c r="S36" i="27"/>
  <c r="O62" i="27"/>
  <c r="O66" i="27" s="1"/>
  <c r="O46" i="27"/>
  <c r="T30" i="30"/>
  <c r="M64" i="27"/>
  <c r="S40" i="27"/>
  <c r="M44" i="27"/>
  <c r="Q80" i="6"/>
  <c r="S76" i="6"/>
  <c r="S58" i="6"/>
  <c r="T58" i="6" s="1"/>
  <c r="M62" i="6"/>
  <c r="M78" i="6"/>
  <c r="N44" i="25"/>
  <c r="M60" i="25"/>
  <c r="S56" i="25"/>
  <c r="S60" i="27" l="1"/>
  <c r="T38" i="27"/>
  <c r="S42" i="27"/>
  <c r="S46" i="27" s="1"/>
  <c r="M46" i="27"/>
  <c r="M62" i="27"/>
  <c r="M64" i="25"/>
  <c r="M84" i="25" s="1"/>
  <c r="M28" i="28"/>
  <c r="M32" i="30"/>
  <c r="S64" i="27"/>
  <c r="S44" i="27"/>
  <c r="S78" i="6"/>
  <c r="T78" i="6" s="1"/>
  <c r="M82" i="6"/>
  <c r="O32" i="25"/>
  <c r="N48" i="25"/>
  <c r="T42" i="27" l="1"/>
  <c r="T46" i="27" s="1"/>
  <c r="M36" i="30"/>
  <c r="S62" i="27"/>
  <c r="M66" i="27"/>
  <c r="M32" i="28"/>
  <c r="M68" i="25"/>
  <c r="N60" i="25"/>
  <c r="O44" i="25"/>
  <c r="S58" i="25"/>
  <c r="S66" i="27" l="1"/>
  <c r="T62" i="27"/>
  <c r="T66" i="27" s="1"/>
  <c r="M44" i="30"/>
  <c r="N64" i="25"/>
  <c r="N84" i="25" s="1"/>
  <c r="N32" i="30"/>
  <c r="N28" i="28"/>
  <c r="M48" i="28"/>
  <c r="O48" i="25"/>
  <c r="P32" i="25"/>
  <c r="T58" i="25"/>
  <c r="N36" i="30" l="1"/>
  <c r="M48" i="30"/>
  <c r="N32" i="28"/>
  <c r="N68" i="25"/>
  <c r="O60" i="25"/>
  <c r="P44" i="25"/>
  <c r="M52" i="30" l="1"/>
  <c r="M68" i="30"/>
  <c r="N48" i="28"/>
  <c r="O64" i="25"/>
  <c r="O84" i="25" s="1"/>
  <c r="O32" i="30"/>
  <c r="O28" i="28"/>
  <c r="N44" i="30"/>
  <c r="S44" i="26"/>
  <c r="Q32" i="25"/>
  <c r="P48" i="25"/>
  <c r="O32" i="28" l="1"/>
  <c r="M84" i="30"/>
  <c r="M72" i="30"/>
  <c r="O36" i="30"/>
  <c r="O68" i="25"/>
  <c r="N48" i="30"/>
  <c r="P60" i="25"/>
  <c r="Q44" i="25"/>
  <c r="M88" i="30" l="1"/>
  <c r="M96" i="30"/>
  <c r="P64" i="25"/>
  <c r="P84" i="25" s="1"/>
  <c r="P28" i="28"/>
  <c r="P32" i="30"/>
  <c r="N52" i="30"/>
  <c r="N68" i="30"/>
  <c r="O44" i="30"/>
  <c r="O48" i="28"/>
  <c r="P68" i="25"/>
  <c r="R32" i="25"/>
  <c r="Q48" i="25"/>
  <c r="P32" i="28" l="1"/>
  <c r="N84" i="30"/>
  <c r="N72" i="30"/>
  <c r="P36" i="30"/>
  <c r="M100" i="30"/>
  <c r="O48" i="30"/>
  <c r="R44" i="25"/>
  <c r="Q60" i="25"/>
  <c r="M104" i="30" l="1"/>
  <c r="O68" i="30"/>
  <c r="O52" i="30"/>
  <c r="N88" i="30"/>
  <c r="N96" i="30"/>
  <c r="N100" i="30" s="1"/>
  <c r="Q64" i="25"/>
  <c r="Q84" i="25" s="1"/>
  <c r="Q28" i="28"/>
  <c r="Q32" i="30"/>
  <c r="P44" i="30"/>
  <c r="P48" i="28"/>
  <c r="M34" i="25"/>
  <c r="R48" i="25"/>
  <c r="S44" i="25"/>
  <c r="Q68" i="25" l="1"/>
  <c r="N104" i="30"/>
  <c r="P48" i="30"/>
  <c r="Q36" i="30"/>
  <c r="Q32" i="28"/>
  <c r="O84" i="30"/>
  <c r="O72" i="30"/>
  <c r="R60" i="25"/>
  <c r="S48" i="25"/>
  <c r="M46" i="25"/>
  <c r="S34" i="25"/>
  <c r="R28" i="28" l="1"/>
  <c r="R32" i="30"/>
  <c r="Q44" i="30"/>
  <c r="P52" i="30"/>
  <c r="P68" i="30"/>
  <c r="Q48" i="28"/>
  <c r="O96" i="30"/>
  <c r="O88" i="30"/>
  <c r="S46" i="26"/>
  <c r="T46" i="26" s="1"/>
  <c r="S60" i="25"/>
  <c r="R64" i="25"/>
  <c r="R84" i="25" s="1"/>
  <c r="S84" i="25" s="1"/>
  <c r="M50" i="25"/>
  <c r="N34" i="25"/>
  <c r="P84" i="30" l="1"/>
  <c r="P72" i="30"/>
  <c r="Q48" i="30"/>
  <c r="O100" i="30"/>
  <c r="R36" i="30"/>
  <c r="S32" i="30"/>
  <c r="R32" i="28"/>
  <c r="S28" i="28"/>
  <c r="R68" i="25"/>
  <c r="S68" i="25" s="1"/>
  <c r="S64" i="25"/>
  <c r="N46" i="25"/>
  <c r="M62" i="25"/>
  <c r="M66" i="25" l="1"/>
  <c r="M86" i="25" s="1"/>
  <c r="M34" i="30"/>
  <c r="M38" i="30" s="1"/>
  <c r="M30" i="28"/>
  <c r="Q52" i="30"/>
  <c r="Q68" i="30"/>
  <c r="O104" i="30"/>
  <c r="R44" i="30"/>
  <c r="S36" i="30"/>
  <c r="R48" i="28"/>
  <c r="S48" i="28" s="1"/>
  <c r="S32" i="28"/>
  <c r="P96" i="30"/>
  <c r="P88" i="30"/>
  <c r="M70" i="25"/>
  <c r="O34" i="25"/>
  <c r="N50" i="25"/>
  <c r="Q84" i="30" l="1"/>
  <c r="Q72" i="30"/>
  <c r="M34" i="28"/>
  <c r="P100" i="30"/>
  <c r="M46" i="30"/>
  <c r="M50" i="30" s="1"/>
  <c r="R48" i="30"/>
  <c r="S44" i="30"/>
  <c r="N62" i="25"/>
  <c r="O46" i="25"/>
  <c r="P104" i="30" l="1"/>
  <c r="N66" i="25"/>
  <c r="N86" i="25" s="1"/>
  <c r="N34" i="30"/>
  <c r="N38" i="30" s="1"/>
  <c r="N30" i="28"/>
  <c r="M50" i="28"/>
  <c r="Q96" i="30"/>
  <c r="Q100" i="30" s="1"/>
  <c r="Q104" i="30" s="1"/>
  <c r="Q88" i="30"/>
  <c r="R52" i="30"/>
  <c r="R68" i="30"/>
  <c r="S48" i="30"/>
  <c r="M70" i="30"/>
  <c r="M54" i="30"/>
  <c r="N70" i="25"/>
  <c r="P34" i="25"/>
  <c r="O50" i="25"/>
  <c r="S52" i="30" l="1"/>
  <c r="N34" i="28"/>
  <c r="M86" i="30"/>
  <c r="M74" i="30"/>
  <c r="R84" i="30"/>
  <c r="R72" i="30"/>
  <c r="S68" i="30"/>
  <c r="N46" i="30"/>
  <c r="N50" i="30" s="1"/>
  <c r="P46" i="25"/>
  <c r="O62" i="25"/>
  <c r="M90" i="30" l="1"/>
  <c r="M98" i="30"/>
  <c r="M102" i="30" s="1"/>
  <c r="R96" i="30"/>
  <c r="R88" i="30"/>
  <c r="S84" i="30"/>
  <c r="N54" i="30"/>
  <c r="N70" i="30"/>
  <c r="N50" i="28"/>
  <c r="O66" i="25"/>
  <c r="O86" i="25" s="1"/>
  <c r="O34" i="30"/>
  <c r="O38" i="30" s="1"/>
  <c r="O30" i="28"/>
  <c r="S72" i="30"/>
  <c r="Q34" i="25"/>
  <c r="P50" i="25"/>
  <c r="M106" i="30" l="1"/>
  <c r="R100" i="30"/>
  <c r="S96" i="30"/>
  <c r="O34" i="28"/>
  <c r="S88" i="30"/>
  <c r="O46" i="30"/>
  <c r="O50" i="30" s="1"/>
  <c r="O70" i="25"/>
  <c r="N86" i="30"/>
  <c r="N74" i="30"/>
  <c r="P62" i="25"/>
  <c r="Q46" i="25"/>
  <c r="O50" i="28" l="1"/>
  <c r="R104" i="30"/>
  <c r="S100" i="30"/>
  <c r="O54" i="30"/>
  <c r="O70" i="30"/>
  <c r="N90" i="30"/>
  <c r="N98" i="30"/>
  <c r="P66" i="25"/>
  <c r="P86" i="25" s="1"/>
  <c r="P34" i="30"/>
  <c r="P38" i="30" s="1"/>
  <c r="P30" i="28"/>
  <c r="R34" i="25"/>
  <c r="Q50" i="25"/>
  <c r="S30" i="6"/>
  <c r="S28" i="6"/>
  <c r="P70" i="25" l="1"/>
  <c r="O86" i="30"/>
  <c r="O74" i="30"/>
  <c r="P34" i="28"/>
  <c r="P46" i="30"/>
  <c r="P50" i="30" s="1"/>
  <c r="S104" i="30"/>
  <c r="N102" i="30"/>
  <c r="Q62" i="25"/>
  <c r="R46" i="25"/>
  <c r="T30" i="6"/>
  <c r="T46" i="25" l="1"/>
  <c r="P50" i="28"/>
  <c r="Q66" i="25"/>
  <c r="Q86" i="25" s="1"/>
  <c r="Q34" i="30"/>
  <c r="Q30" i="28"/>
  <c r="P54" i="30"/>
  <c r="P70" i="30"/>
  <c r="N106" i="30"/>
  <c r="O90" i="30"/>
  <c r="O98" i="30"/>
  <c r="Q70" i="25"/>
  <c r="S46" i="25"/>
  <c r="R50" i="25"/>
  <c r="S32" i="6"/>
  <c r="S34" i="6"/>
  <c r="Q34" i="28" l="1"/>
  <c r="Q38" i="30"/>
  <c r="O102" i="30"/>
  <c r="P86" i="30"/>
  <c r="P74" i="30"/>
  <c r="S62" i="6"/>
  <c r="S82" i="6"/>
  <c r="S60" i="6"/>
  <c r="S80" i="6"/>
  <c r="R62" i="25"/>
  <c r="S50" i="25"/>
  <c r="T50" i="25" s="1"/>
  <c r="T34" i="6"/>
  <c r="P90" i="30" l="1"/>
  <c r="P98" i="30"/>
  <c r="P102" i="30" s="1"/>
  <c r="O106" i="30"/>
  <c r="Q46" i="30"/>
  <c r="Q50" i="30" s="1"/>
  <c r="R30" i="28"/>
  <c r="R34" i="30"/>
  <c r="Q50" i="28"/>
  <c r="T62" i="6"/>
  <c r="T82" i="6"/>
  <c r="S62" i="25"/>
  <c r="T62" i="25" s="1"/>
  <c r="R66" i="25"/>
  <c r="R86" i="25" s="1"/>
  <c r="S86" i="25" s="1"/>
  <c r="T86" i="25" s="1"/>
  <c r="P106" i="30" l="1"/>
  <c r="Q54" i="30"/>
  <c r="Q70" i="30"/>
  <c r="R38" i="30"/>
  <c r="S34" i="30"/>
  <c r="T34" i="30" s="1"/>
  <c r="R34" i="28"/>
  <c r="S30" i="28"/>
  <c r="T30" i="28" s="1"/>
  <c r="R70" i="25"/>
  <c r="S70" i="25" s="1"/>
  <c r="T70" i="25" s="1"/>
  <c r="S66" i="25"/>
  <c r="T66" i="25" s="1"/>
  <c r="R46" i="30" l="1"/>
  <c r="S38" i="30"/>
  <c r="T38" i="30" s="1"/>
  <c r="Q86" i="30"/>
  <c r="Q74" i="30"/>
  <c r="R50" i="28"/>
  <c r="S50" i="28" s="1"/>
  <c r="T50" i="28" s="1"/>
  <c r="S34" i="28"/>
  <c r="T34" i="28" s="1"/>
  <c r="Q98" i="30" l="1"/>
  <c r="Q102" i="30" s="1"/>
  <c r="Q90" i="30"/>
  <c r="S46" i="30"/>
  <c r="T46" i="30" s="1"/>
  <c r="R50" i="30"/>
  <c r="Q106" i="30" l="1"/>
  <c r="R54" i="30"/>
  <c r="R70" i="30"/>
  <c r="S50" i="30"/>
  <c r="R86" i="30" l="1"/>
  <c r="R74" i="30"/>
  <c r="S70" i="30"/>
  <c r="S54" i="30"/>
  <c r="T50" i="30"/>
  <c r="T54" i="30" s="1"/>
  <c r="S74" i="30" l="1"/>
  <c r="T70" i="30"/>
  <c r="T74" i="30" s="1"/>
  <c r="R90" i="30"/>
  <c r="R98" i="30"/>
  <c r="S86" i="30"/>
  <c r="R102" i="30" l="1"/>
  <c r="S98" i="30"/>
  <c r="T98" i="30" s="1"/>
  <c r="S90" i="30"/>
  <c r="T86" i="30"/>
  <c r="T90" i="30" s="1"/>
  <c r="R106" i="30" l="1"/>
  <c r="S102" i="30"/>
  <c r="S106" i="30" l="1"/>
  <c r="T102" i="30"/>
  <c r="T106" i="30" s="1"/>
</calcChain>
</file>

<file path=xl/sharedStrings.xml><?xml version="1.0" encoding="utf-8"?>
<sst xmlns="http://schemas.openxmlformats.org/spreadsheetml/2006/main" count="2781" uniqueCount="384">
  <si>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</si>
  <si>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</si>
  <si>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</si>
  <si>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</si>
  <si>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</si>
  <si>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</si>
  <si>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</si>
  <si>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</si>
  <si>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</si>
  <si>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</si>
  <si>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</si>
  <si>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</si>
  <si>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</si>
  <si>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</si>
  <si>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</si>
  <si>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</si>
  <si>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</si>
  <si>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</si>
  <si>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</si>
  <si>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</si>
  <si>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</si>
  <si>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</si>
  <si>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</si>
  <si>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</si>
  <si>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</si>
  <si>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</si>
  <si>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</si>
  <si>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</si>
  <si>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</si>
  <si>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</si>
  <si>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</si>
  <si>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</si>
  <si>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</si>
  <si>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</si>
  <si>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</si>
  <si>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</si>
  <si>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</si>
  <si>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</si>
  <si>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</si>
  <si>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</si>
  <si>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</si>
  <si>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</si>
  <si>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</si>
  <si>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</si>
  <si>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</si>
  <si>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</si>
  <si>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</si>
  <si>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</si>
  <si>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</si>
  <si>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</si>
  <si>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</si>
  <si>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</si>
  <si>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</si>
  <si>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</si>
  <si>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</si>
  <si>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</si>
  <si>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</si>
  <si>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</si>
  <si>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</si>
  <si>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</si>
  <si>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</si>
  <si>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</si>
  <si>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</si>
  <si>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</si>
  <si>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</si>
  <si>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</si>
  <si>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</si>
  <si>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</si>
  <si>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</si>
  <si>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</si>
  <si>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</si>
  <si>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</si>
  <si>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</si>
  <si>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</si>
  <si>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</si>
  <si>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</si>
  <si>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</si>
  <si>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</si>
  <si>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</si>
  <si>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</si>
  <si>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</si>
  <si>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</si>
  <si>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</si>
  <si>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</si>
  <si>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</si>
  <si>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</si>
  <si>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</si>
  <si>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</si>
  <si>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</si>
  <si>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</si>
  <si>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</si>
  <si>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</si>
  <si>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</si>
  <si>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</si>
  <si>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</si>
  <si>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</si>
  <si>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</si>
  <si>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</si>
  <si>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</si>
  <si>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</si>
  <si>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</si>
  <si>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</si>
  <si>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</si>
  <si>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</si>
  <si>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</si>
  <si>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</si>
  <si>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</si>
  <si>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</si>
  <si>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</si>
  <si>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</si>
  <si>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</si>
  <si>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</si>
  <si>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</si>
  <si>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</si>
  <si>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</si>
  <si>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</si>
  <si>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</si>
  <si>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</si>
  <si>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</si>
  <si>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</si>
  <si>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</si>
  <si>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</si>
  <si>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</si>
  <si>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</si>
  <si>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</si>
  <si>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</si>
  <si>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</si>
  <si>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</si>
  <si>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</si>
  <si>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</si>
  <si>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</si>
  <si>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</si>
  <si>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</si>
  <si>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</si>
  <si>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</si>
  <si>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</si>
  <si>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</si>
  <si>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</si>
  <si>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</si>
  <si>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</si>
  <si>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</si>
  <si>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</si>
  <si>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</si>
  <si>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</si>
  <si>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</si>
  <si>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</si>
  <si>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</si>
  <si>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</si>
  <si>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</si>
  <si>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</si>
  <si>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</si>
  <si>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</si>
  <si>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</si>
  <si>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</si>
  <si>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</si>
  <si>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</si>
  <si>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</si>
  <si>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</si>
  <si>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</si>
  <si>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</si>
  <si>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</si>
  <si>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</si>
  <si>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</si>
  <si>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</si>
  <si>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</si>
  <si>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</si>
  <si>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</si>
  <si>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</si>
  <si>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</si>
  <si>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</si>
  <si>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</si>
  <si>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</si>
  <si>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</si>
  <si>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</si>
  <si>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</si>
  <si>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</si>
  <si>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</si>
  <si>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</si>
  <si>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</si>
  <si>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</si>
  <si>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</si>
  <si>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</si>
  <si>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</si>
  <si>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</si>
  <si>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</si>
  <si>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</si>
  <si>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</si>
  <si>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</si>
  <si>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</si>
  <si>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</si>
  <si>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</si>
  <si>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</si>
  <si>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</si>
  <si>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</si>
  <si>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</si>
  <si>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</si>
  <si>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</si>
  <si>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</si>
  <si>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</si>
  <si>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</si>
  <si>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</si>
  <si>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</si>
  <si>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</si>
  <si>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</si>
  <si>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</si>
  <si>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</si>
  <si>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</si>
  <si>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</si>
  <si>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</si>
  <si>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</si>
  <si>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</si>
  <si>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</si>
  <si>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</si>
  <si>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</si>
  <si>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</si>
  <si>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</si>
  <si>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</si>
  <si>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</si>
  <si>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</si>
  <si>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</si>
  <si>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</si>
  <si>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</si>
  <si>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</si>
  <si>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</si>
  <si>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</si>
  <si>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</si>
  <si>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</si>
  <si>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</si>
  <si>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</si>
  <si>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</si>
  <si>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</si>
  <si>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</si>
  <si>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</si>
  <si>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</si>
  <si>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</si>
  <si>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</si>
  <si>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</si>
  <si>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</si>
  <si>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</si>
  <si>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</si>
  <si>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</si>
  <si>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</si>
  <si>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</si>
  <si>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</si>
  <si>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</si>
  <si>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</si>
  <si>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</si>
  <si>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</si>
  <si>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</si>
  <si>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</si>
  <si>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</si>
  <si>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</si>
  <si>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</si>
  <si>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</si>
  <si>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</si>
  <si>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</si>
  <si>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</si>
  <si>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</si>
  <si>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</si>
  <si>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</si>
  <si>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</si>
  <si>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</si>
  <si>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</si>
  <si>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</si>
  <si>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</si>
  <si>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</si>
  <si>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</si>
  <si>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</si>
  <si>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</si>
  <si>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</si>
  <si>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</si>
  <si>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</si>
  <si>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</si>
  <si>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</si>
  <si>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</si>
  <si>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</si>
  <si>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</si>
  <si>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</si>
  <si>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</si>
  <si>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t>仮勘定</t>
    <rPh sb="0" eb="1">
      <t>カリ</t>
    </rPh>
    <rPh sb="1" eb="3">
      <t>カンジョウ</t>
    </rPh>
    <phoneticPr fontId="1"/>
  </si>
  <si>
    <t>部門</t>
    <rPh sb="0" eb="2">
      <t>ブモン</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</si>
  <si>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</si>
  <si>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</si>
  <si>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</si>
  <si>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</si>
  <si>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</si>
  <si>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</si>
  <si>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</si>
  <si>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</si>
  <si>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</si>
  <si>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</si>
  <si>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</si>
  <si>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</si>
  <si>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</si>
  <si>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</si>
  <si>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</si>
  <si>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</si>
  <si>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</si>
  <si>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</si>
  <si>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</si>
  <si>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</si>
  <si>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</si>
  <si>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</si>
  <si>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</si>
  <si>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</si>
  <si>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</si>
  <si>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</si>
  <si>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</si>
  <si>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</si>
  <si>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</si>
  <si>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</si>
  <si>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</si>
  <si>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</si>
  <si>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</si>
  <si>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</si>
  <si>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会計数値</t>
    <rPh sb="0" eb="4">
      <t>カイケイスウチ</t>
    </rPh>
    <phoneticPr fontId="1"/>
  </si>
  <si>
    <t>前期繰越</t>
    <rPh sb="0" eb="2">
      <t>ゼンキ</t>
    </rPh>
    <rPh sb="2" eb="4">
      <t>クリコシ</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</si>
  <si>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</si>
  <si>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</si>
  <si>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</si>
  <si>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</si>
  <si>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</si>
  <si>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</si>
  <si>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</si>
  <si>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</si>
  <si>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</si>
  <si>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</si>
  <si>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</si>
  <si>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社内取引を管理するための組織</t>
    <rPh sb="0" eb="2">
      <t>シャナイ</t>
    </rPh>
    <rPh sb="2" eb="4">
      <t>トリヒキ</t>
    </rPh>
    <rPh sb="5" eb="7">
      <t>カンリ</t>
    </rPh>
    <rPh sb="12" eb="14">
      <t>ソシキ</t>
    </rPh>
    <phoneticPr fontId="1"/>
  </si>
  <si>
    <t>第4-6問</t>
    <rPh sb="0" eb="1">
      <t>ダイ</t>
    </rPh>
    <rPh sb="4" eb="5">
      <t>モン</t>
    </rPh>
    <phoneticPr fontId="1"/>
  </si>
  <si>
    <t>部門別月次予算PL（その４-6）</t>
    <rPh sb="0" eb="3">
      <t>ブモンベツ</t>
    </rPh>
    <rPh sb="3" eb="5">
      <t>ゲツジ</t>
    </rPh>
    <rPh sb="5" eb="7">
      <t>ヨサン</t>
    </rPh>
    <phoneticPr fontId="1"/>
  </si>
  <si>
    <t>②予算会計システム（その5【管理部】：入力画面→予算仕訳→予算元帳→予算PL）</t>
    <rPh sb="1" eb="5">
      <t>ヨサンカイケイ</t>
    </rPh>
    <rPh sb="14" eb="16">
      <t>カンリ</t>
    </rPh>
    <rPh sb="16" eb="17">
      <t>ブ</t>
    </rPh>
    <rPh sb="19" eb="21">
      <t>ニュウリョク</t>
    </rPh>
    <rPh sb="21" eb="23">
      <t>ガメン</t>
    </rPh>
    <rPh sb="24" eb="28">
      <t>ヨサンシワケ</t>
    </rPh>
    <rPh sb="29" eb="33">
      <t>ヨサンモトチョウ</t>
    </rPh>
    <rPh sb="34" eb="36">
      <t>ヨサン</t>
    </rPh>
    <phoneticPr fontId="1"/>
  </si>
  <si>
    <t>NO</t>
    <phoneticPr fontId="1"/>
  </si>
  <si>
    <r>
      <t>入力/計算式/</t>
    </r>
    <r>
      <rPr>
        <b/>
        <sz val="11"/>
        <color rgb="FFFF0000"/>
        <rFont val="メイリオ"/>
        <family val="3"/>
        <charset val="128"/>
      </rPr>
      <t>予算仕訳登録</t>
    </r>
    <rPh sb="0" eb="1">
      <t>ニュウ</t>
    </rPh>
    <rPh sb="1" eb="2">
      <t>チカラ</t>
    </rPh>
    <rPh sb="3" eb="6">
      <t>ケイサンシキ</t>
    </rPh>
    <rPh sb="7" eb="9">
      <t>ヨサン</t>
    </rPh>
    <rPh sb="9" eb="11">
      <t>シワケ</t>
    </rPh>
    <rPh sb="11" eb="13">
      <t>トウロク</t>
    </rPh>
    <phoneticPr fontId="1"/>
  </si>
  <si>
    <t>入力
PL人件費⓵/BS仮勘定⓵</t>
    <rPh sb="0" eb="2">
      <t>ニュウリョク</t>
    </rPh>
    <phoneticPr fontId="1"/>
  </si>
  <si>
    <t>②</t>
    <phoneticPr fontId="1"/>
  </si>
  <si>
    <t>入力
PL固定管理費②/BS仮勘定②</t>
    <rPh sb="0" eb="2">
      <t>ニュウリョク</t>
    </rPh>
    <phoneticPr fontId="1"/>
  </si>
  <si>
    <t>③</t>
    <phoneticPr fontId="1"/>
  </si>
  <si>
    <t>⓵＋②＝③</t>
    <phoneticPr fontId="1"/>
  </si>
  <si>
    <t>④</t>
    <phoneticPr fontId="1"/>
  </si>
  <si>
    <t>⑤</t>
    <phoneticPr fontId="1"/>
  </si>
  <si>
    <t>入力
PL営業外費用⑤/BS仮勘定⑤</t>
    <rPh sb="0" eb="2">
      <t>ニュウリョク</t>
    </rPh>
    <rPh sb="5" eb="10">
      <t>エイギョウガイヒヨウ</t>
    </rPh>
    <phoneticPr fontId="1"/>
  </si>
  <si>
    <t>⑥</t>
    <phoneticPr fontId="1"/>
  </si>
  <si>
    <t>1A”</t>
    <phoneticPr fontId="1"/>
  </si>
  <si>
    <t>管理部入力画面のセルに埋め込まれた「予算仕訳」が自動計上される。</t>
    <rPh sb="0" eb="3">
      <t>カンリブ</t>
    </rPh>
    <rPh sb="3" eb="7">
      <t>ニュウリョクガメン</t>
    </rPh>
    <rPh sb="11" eb="12">
      <t>ウ</t>
    </rPh>
    <rPh sb="13" eb="14">
      <t>コ</t>
    </rPh>
    <rPh sb="18" eb="22">
      <t>ヨサンシワケ</t>
    </rPh>
    <rPh sb="24" eb="28">
      <t>ジドウケイジョウ</t>
    </rPh>
    <phoneticPr fontId="1"/>
  </si>
  <si>
    <t>③-④＋⑤＝⑥</t>
    <phoneticPr fontId="1"/>
  </si>
  <si>
    <t>2A”</t>
    <phoneticPr fontId="1"/>
  </si>
  <si>
    <t>3A”</t>
    <phoneticPr fontId="1"/>
  </si>
  <si>
    <t>4A”</t>
    <phoneticPr fontId="1"/>
  </si>
  <si>
    <t>5A”</t>
    <phoneticPr fontId="1"/>
  </si>
  <si>
    <t>6A”</t>
    <phoneticPr fontId="1"/>
  </si>
  <si>
    <t>7A”</t>
    <phoneticPr fontId="1"/>
  </si>
  <si>
    <t>8A”</t>
    <phoneticPr fontId="1"/>
  </si>
  <si>
    <t>9A”</t>
    <phoneticPr fontId="1"/>
  </si>
  <si>
    <t>10A”</t>
    <phoneticPr fontId="1"/>
  </si>
  <si>
    <t>11A”</t>
    <phoneticPr fontId="1"/>
  </si>
  <si>
    <t>12A”</t>
    <phoneticPr fontId="1"/>
  </si>
  <si>
    <t>【管理部】予算元帳</t>
    <rPh sb="1" eb="3">
      <t>カンリ</t>
    </rPh>
    <rPh sb="3" eb="4">
      <t>ブ</t>
    </rPh>
    <rPh sb="5" eb="7">
      <t>ヨサン</t>
    </rPh>
    <rPh sb="7" eb="9">
      <t>モトチョウ</t>
    </rPh>
    <phoneticPr fontId="1"/>
  </si>
  <si>
    <t>4月計上</t>
    <rPh sb="1" eb="2">
      <t>ツキ</t>
    </rPh>
    <rPh sb="2" eb="4">
      <t>ケイジョウ</t>
    </rPh>
    <phoneticPr fontId="1"/>
  </si>
  <si>
    <t>５月計上</t>
    <rPh sb="1" eb="2">
      <t>ツキ</t>
    </rPh>
    <rPh sb="2" eb="4">
      <t>ケイジョウ</t>
    </rPh>
    <phoneticPr fontId="1"/>
  </si>
  <si>
    <t>6月計上</t>
    <rPh sb="1" eb="2">
      <t>ツキ</t>
    </rPh>
    <rPh sb="2" eb="4">
      <t>ケイジョウ</t>
    </rPh>
    <phoneticPr fontId="1"/>
  </si>
  <si>
    <t>7月計上</t>
    <rPh sb="1" eb="2">
      <t>ツキ</t>
    </rPh>
    <rPh sb="2" eb="4">
      <t>ケイジョウ</t>
    </rPh>
    <phoneticPr fontId="1"/>
  </si>
  <si>
    <t>8月計上</t>
    <rPh sb="1" eb="2">
      <t>ツキ</t>
    </rPh>
    <rPh sb="2" eb="4">
      <t>ケイジョウ</t>
    </rPh>
    <phoneticPr fontId="1"/>
  </si>
  <si>
    <t>9月計上</t>
    <rPh sb="1" eb="2">
      <t>ツキ</t>
    </rPh>
    <rPh sb="2" eb="4">
      <t>ケイジョウ</t>
    </rPh>
    <phoneticPr fontId="1"/>
  </si>
  <si>
    <t>10月計上</t>
    <rPh sb="2" eb="3">
      <t>ツキ</t>
    </rPh>
    <rPh sb="3" eb="5">
      <t>ケイジョウ</t>
    </rPh>
    <phoneticPr fontId="1"/>
  </si>
  <si>
    <t>11月計上</t>
    <rPh sb="2" eb="3">
      <t>ツキ</t>
    </rPh>
    <rPh sb="3" eb="5">
      <t>ケイジョウ</t>
    </rPh>
    <phoneticPr fontId="1"/>
  </si>
  <si>
    <t>12月計上</t>
    <rPh sb="2" eb="3">
      <t>ツキ</t>
    </rPh>
    <rPh sb="3" eb="5">
      <t>ケイジョウ</t>
    </rPh>
    <phoneticPr fontId="1"/>
  </si>
  <si>
    <t>翌１月計上</t>
    <rPh sb="0" eb="1">
      <t>ヨク</t>
    </rPh>
    <rPh sb="2" eb="3">
      <t>ツキ</t>
    </rPh>
    <rPh sb="3" eb="5">
      <t>ケイジョウ</t>
    </rPh>
    <phoneticPr fontId="1"/>
  </si>
  <si>
    <t>翌２月計上</t>
    <rPh sb="0" eb="1">
      <t>ヨク</t>
    </rPh>
    <rPh sb="2" eb="3">
      <t>ツキ</t>
    </rPh>
    <rPh sb="3" eb="5">
      <t>ケイジョウ</t>
    </rPh>
    <phoneticPr fontId="1"/>
  </si>
  <si>
    <t>翌３月計上</t>
    <rPh sb="0" eb="1">
      <t>ヨク</t>
    </rPh>
    <rPh sb="2" eb="3">
      <t>ツキ</t>
    </rPh>
    <rPh sb="3" eb="5">
      <t>ケイジョウ</t>
    </rPh>
    <phoneticPr fontId="1"/>
  </si>
  <si>
    <t>【出力画面】＜管理部＞月次部門別損益計画…【３’】(管理部予算元帳より自動転記)</t>
    <rPh sb="1" eb="2">
      <t>デ</t>
    </rPh>
    <rPh sb="2" eb="3">
      <t>リョク</t>
    </rPh>
    <rPh sb="3" eb="5">
      <t>ガメン</t>
    </rPh>
    <rPh sb="7" eb="10">
      <t>カンリブ</t>
    </rPh>
    <rPh sb="11" eb="13">
      <t>ゲツジ</t>
    </rPh>
    <rPh sb="13" eb="16">
      <t>ブモンベツ</t>
    </rPh>
    <rPh sb="16" eb="18">
      <t>ソンエキ</t>
    </rPh>
    <rPh sb="18" eb="20">
      <t>ケイカク</t>
    </rPh>
    <rPh sb="26" eb="29">
      <t>カンリブ</t>
    </rPh>
    <rPh sb="29" eb="33">
      <t>ヨサンモトチョウ</t>
    </rPh>
    <rPh sb="35" eb="37">
      <t>ジドウ</t>
    </rPh>
    <rPh sb="37" eb="39">
      <t>テンキ</t>
    </rPh>
    <phoneticPr fontId="1"/>
  </si>
  <si>
    <t>B④管理部予算元帳
より自動転記</t>
    <rPh sb="2" eb="4">
      <t>カンリ</t>
    </rPh>
    <rPh sb="4" eb="5">
      <t>ブ</t>
    </rPh>
    <rPh sb="5" eb="9">
      <t>ヨサンモトチョウ</t>
    </rPh>
    <rPh sb="12" eb="14">
      <t>ジドウ</t>
    </rPh>
    <rPh sb="14" eb="16">
      <t>テンキ</t>
    </rPh>
    <phoneticPr fontId="1"/>
  </si>
  <si>
    <t>集計科目マスタより
自動計算表示</t>
    <rPh sb="0" eb="2">
      <t>シュウケイ</t>
    </rPh>
    <rPh sb="2" eb="4">
      <t>カモク</t>
    </rPh>
    <rPh sb="10" eb="12">
      <t>ジドウ</t>
    </rPh>
    <rPh sb="12" eb="14">
      <t>ケイサン</t>
    </rPh>
    <rPh sb="14" eb="16">
      <t>ヒョウジ</t>
    </rPh>
    <phoneticPr fontId="1"/>
  </si>
  <si>
    <t>③－④＋⑤＝⑥
集計科目マスタより
自動計算表示</t>
    <phoneticPr fontId="1"/>
  </si>
  <si>
    <r>
      <t xml:space="preserve">【ポイント】
</t>
    </r>
    <r>
      <rPr>
        <b/>
        <sz val="14"/>
        <color rgb="FFFF0000"/>
        <rFont val="メイリオ"/>
        <family val="3"/>
        <charset val="128"/>
      </rPr>
      <t>　管理部の入力画面に登録された予算仕訳に基づいて、１年間の予算仕訳が自動計上され、管理部の科目別予算元帳に自動転記され、月次予算FS（PL）へ自動転記される。
　集計科目及び計算科目で計算値が自動表示される。　</t>
    </r>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phoneticPr fontId="1"/>
  </si>
  <si>
    <r>
      <t>【ポイント】
管理部</t>
    </r>
    <r>
      <rPr>
        <b/>
        <sz val="14"/>
        <color rgb="FFFF0000"/>
        <rFont val="メイリオ"/>
        <family val="3"/>
        <charset val="128"/>
      </rPr>
      <t>の入力画面に登録された予算仕訳に基づいて、１年間の予算仕訳が自動計上される。非会計数値の予算仕訳も同様に自動計上される。</t>
    </r>
    <rPh sb="7" eb="10">
      <t>カンリブ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</si>
  <si>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r>
      <t>【ポイント】
　</t>
    </r>
    <r>
      <rPr>
        <b/>
        <sz val="14"/>
        <color rgb="FFFF0000"/>
        <rFont val="メイリオ"/>
        <family val="3"/>
        <charset val="128"/>
      </rPr>
      <t>管理部の入力画面に登録された予算仕訳に基づいて、１年間の予算仕訳が自動計上され、管理部の科目別予算元帳に自動転記される。</t>
    </r>
    <rPh sb="8" eb="10">
      <t>カンリ</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1">
      <t>カンリブ</t>
    </rPh>
    <rPh sb="52" eb="54">
      <t>カモク</t>
    </rPh>
    <rPh sb="54" eb="55">
      <t>ベツ</t>
    </rPh>
    <rPh sb="55" eb="57">
      <t>ヨサン</t>
    </rPh>
    <rPh sb="57" eb="59">
      <t>モトチョウ</t>
    </rPh>
    <rPh sb="60" eb="62">
      <t>ジドウ</t>
    </rPh>
    <rPh sb="62" eb="64">
      <t>テンキ</t>
    </rPh>
    <phoneticPr fontId="1"/>
  </si>
  <si>
    <t>管理部のEXCEL入力画面がウェブの入力画面になり、各セルには予算仕訳が埋め込まれている。　管理部の入力画面に予算数値を入力すると、登録された予算仕訳が自動計上される。</t>
    <rPh sb="0" eb="3">
      <t>カンリブ</t>
    </rPh>
    <rPh sb="9" eb="13">
      <t>ニュウリョクガメン</t>
    </rPh>
    <rPh sb="18" eb="22">
      <t>ニュウリョクガメン</t>
    </rPh>
    <rPh sb="26" eb="27">
      <t>カク</t>
    </rPh>
    <rPh sb="31" eb="35">
      <t>ヨサンシワケ</t>
    </rPh>
    <rPh sb="36" eb="37">
      <t>ウ</t>
    </rPh>
    <rPh sb="38" eb="39">
      <t>コ</t>
    </rPh>
    <rPh sb="46" eb="49">
      <t>カンリブ</t>
    </rPh>
    <rPh sb="50" eb="52">
      <t>ニュウリョク</t>
    </rPh>
    <rPh sb="52" eb="54">
      <t>ガメン</t>
    </rPh>
    <rPh sb="55" eb="59">
      <t>ヨサンスウチ</t>
    </rPh>
    <rPh sb="60" eb="62">
      <t>ニュウリョク</t>
    </rPh>
    <rPh sb="66" eb="68">
      <t>トウロク</t>
    </rPh>
    <rPh sb="71" eb="75">
      <t>ヨサンシワケ</t>
    </rPh>
    <rPh sb="76" eb="80">
      <t>ジドウケイジョウ</t>
    </rPh>
    <phoneticPr fontId="1"/>
  </si>
  <si>
    <t>ポイント</t>
    <phoneticPr fontId="1"/>
  </si>
  <si>
    <t>科目マスタに、予算仕訳に使う科目を登録する。科目マスタは「入力用」「集計」「計算科目」の三種類に分かれる。</t>
    <rPh sb="0" eb="2">
      <t>カモク</t>
    </rPh>
    <rPh sb="7" eb="11">
      <t>ヨサンシワケ</t>
    </rPh>
    <rPh sb="12" eb="13">
      <t>ツカ</t>
    </rPh>
    <rPh sb="14" eb="16">
      <t>カモク</t>
    </rPh>
    <rPh sb="17" eb="19">
      <t>トウロク</t>
    </rPh>
    <rPh sb="22" eb="24">
      <t>カモク</t>
    </rPh>
    <rPh sb="29" eb="31">
      <t>ニュウリョク</t>
    </rPh>
    <rPh sb="31" eb="32">
      <t>ヨウ</t>
    </rPh>
    <rPh sb="34" eb="36">
      <t>シュウケイ</t>
    </rPh>
    <rPh sb="38" eb="40">
      <t>ケイサン</t>
    </rPh>
    <rPh sb="40" eb="42">
      <t>カモク</t>
    </rPh>
    <rPh sb="44" eb="47">
      <t>サンシュルイ</t>
    </rPh>
    <rPh sb="48" eb="49">
      <t>ワ</t>
    </rPh>
    <phoneticPr fontId="1"/>
  </si>
  <si>
    <t>BS仮勘定④/PL営業外収益④
毎月同額収入</t>
    <rPh sb="9" eb="11">
      <t>エイギョウ</t>
    </rPh>
    <rPh sb="11" eb="14">
      <t>ガイシュウエキ</t>
    </rPh>
    <rPh sb="16" eb="20">
      <t>マイツキドウガク</t>
    </rPh>
    <rPh sb="20" eb="22">
      <t>シュウニュウ</t>
    </rPh>
    <phoneticPr fontId="1"/>
  </si>
  <si>
    <t>問題</t>
    <rPh sb="0" eb="2">
      <t>モンダイ</t>
    </rPh>
    <phoneticPr fontId="1"/>
  </si>
  <si>
    <t>千円</t>
    <phoneticPr fontId="1"/>
  </si>
  <si>
    <t>千円／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</si>
</sst>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quot;第&quot;#&quot;回&quot;"/>
    <numFmt numFmtId="179" formatCode="#,##0.0;&quot;△ &quot;#,##0.0"/>
    <numFmt numFmtId="180" formatCode="0_);[Red]\(0\)"/>
  </numFmts>
  <fonts count="3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2"/>
      <color theme="1"/>
      <name val="メイリオ"/>
      <family val="3"/>
      <charset val="128"/>
    </font>
    <font>
      <b/>
      <sz val="14"/>
      <color rgb="FF0000FF"/>
      <name val="メイリオ"/>
      <family val="3"/>
      <charset val="128"/>
    </font>
    <font>
      <b/>
      <sz val="11"/>
      <color rgb="FFFF0000"/>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93">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39" xfId="0" applyFont="1" applyBorder="1" applyAlignment="1">
      <alignment horizontal="center"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Border="1" applyAlignment="1">
      <alignment horizontal="left" vertical="center"/>
    </xf>
    <xf numFmtId="0" fontId="29" fillId="0" borderId="27" xfId="0" applyFont="1" applyBorder="1" applyAlignment="1">
      <alignment horizontal="center" vertical="center"/>
    </xf>
    <xf numFmtId="56" fontId="3" fillId="0" borderId="0" xfId="0" applyNumberFormat="1" applyFont="1" applyBorder="1">
      <alignment vertical="center"/>
    </xf>
    <xf numFmtId="0" fontId="2" fillId="3" borderId="12" xfId="0" applyFont="1" applyFill="1" applyBorder="1">
      <alignment vertical="center"/>
    </xf>
    <xf numFmtId="0" fontId="2" fillId="3" borderId="0" xfId="0" applyFont="1" applyFill="1" applyBorder="1">
      <alignment vertical="center"/>
    </xf>
    <xf numFmtId="56" fontId="3" fillId="0" borderId="27" xfId="0" applyNumberFormat="1" applyFont="1" applyBorder="1" applyAlignment="1">
      <alignment horizontal="center" vertical="center"/>
    </xf>
    <xf numFmtId="0" fontId="7" fillId="0" borderId="2"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6" xfId="0" applyFont="1" applyBorder="1" applyAlignment="1">
      <alignment horizontal="center" vertical="center"/>
    </xf>
    <xf numFmtId="176" fontId="29" fillId="2" borderId="1" xfId="0" applyNumberFormat="1" applyFont="1" applyFill="1" applyBorder="1">
      <alignment vertical="center"/>
    </xf>
    <xf numFmtId="176" fontId="8" fillId="0" borderId="44" xfId="0" applyNumberFormat="1" applyFont="1" applyBorder="1">
      <alignment vertical="center"/>
    </xf>
    <xf numFmtId="0" fontId="7" fillId="0" borderId="46" xfId="0" applyFont="1" applyBorder="1" applyAlignment="1">
      <alignment horizontal="center" vertical="center"/>
    </xf>
    <xf numFmtId="0" fontId="7" fillId="0" borderId="26" xfId="0" applyFont="1" applyBorder="1">
      <alignment vertical="center"/>
    </xf>
    <xf numFmtId="176" fontId="8" fillId="2" borderId="44" xfId="0" applyNumberFormat="1" applyFont="1" applyFill="1" applyBorder="1">
      <alignment vertical="center"/>
    </xf>
    <xf numFmtId="179" fontId="8" fillId="0" borderId="44" xfId="0" applyNumberFormat="1" applyFont="1" applyBorder="1">
      <alignment vertical="center"/>
    </xf>
    <xf numFmtId="176" fontId="8" fillId="10" borderId="44" xfId="0" applyNumberFormat="1" applyFont="1" applyFill="1" applyBorder="1">
      <alignment vertical="center"/>
    </xf>
    <xf numFmtId="0" fontId="3" fillId="0" borderId="43" xfId="0" applyFont="1" applyBorder="1" applyAlignment="1">
      <alignment horizontal="center" vertical="center"/>
    </xf>
    <xf numFmtId="0" fontId="21" fillId="5" borderId="12" xfId="0" applyFont="1" applyFill="1" applyBorder="1" applyAlignment="1">
      <alignment horizontal="left"/>
    </xf>
    <xf numFmtId="0" fontId="2" fillId="0" borderId="15" xfId="0" applyFont="1" applyBorder="1">
      <alignment vertical="center"/>
    </xf>
    <xf numFmtId="0" fontId="2" fillId="0" borderId="0" xfId="0" applyFont="1" applyBorder="1" applyAlignment="1">
      <alignment horizontal="right" vertical="center"/>
    </xf>
    <xf numFmtId="0" fontId="10" fillId="5" borderId="11" xfId="0" applyFont="1" applyFill="1" applyBorder="1" applyAlignment="1"/>
    <xf numFmtId="0" fontId="13" fillId="5" borderId="0" xfId="0" applyFont="1" applyFill="1" applyBorder="1" applyAlignment="1"/>
    <xf numFmtId="176" fontId="29" fillId="2" borderId="44"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4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4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7" fillId="0" borderId="45"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178" fontId="13" fillId="5" borderId="0" xfId="0" applyNumberFormat="1" applyFont="1" applyFill="1" applyAlignment="1">
      <alignment horizontal="left"/>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2" xfId="0" applyFont="1" applyBorder="1" applyAlignment="1">
      <alignment horizontal="center" vertical="center"/>
    </xf>
    <xf numFmtId="0" fontId="8" fillId="0" borderId="33" xfId="0" applyFont="1" applyBorder="1" applyAlignment="1">
      <alignment horizontal="center" vertical="center"/>
    </xf>
    <xf numFmtId="0" fontId="8" fillId="0" borderId="43"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12"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29"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178" fontId="13" fillId="5" borderId="0" xfId="0" applyNumberFormat="1" applyFont="1" applyFill="1" applyAlignment="1">
      <alignment horizontal="center"/>
    </xf>
    <xf numFmtId="0" fontId="29" fillId="0" borderId="5" xfId="0" applyFont="1" applyBorder="1" applyAlignment="1">
      <alignment horizontal="center" vertical="center"/>
    </xf>
    <xf numFmtId="0" fontId="29" fillId="0" borderId="7" xfId="0" applyFont="1" applyBorder="1" applyAlignment="1">
      <alignment horizontal="center" vertical="center"/>
    </xf>
    <xf numFmtId="0" fontId="29" fillId="0" borderId="6"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 fillId="3" borderId="22" xfId="0" applyFont="1" applyFill="1" applyBorder="1" applyAlignment="1">
      <alignment horizontal="center" vertical="center"/>
    </xf>
    <xf numFmtId="0" fontId="10" fillId="5" borderId="12" xfId="0" applyFont="1" applyFill="1" applyBorder="1" applyAlignment="1">
      <alignment horizontal="left"/>
    </xf>
    <xf numFmtId="0" fontId="10" fillId="5" borderId="0" xfId="0" applyFont="1" applyFill="1" applyBorder="1" applyAlignment="1">
      <alignment horizontal="left"/>
    </xf>
    <xf numFmtId="178" fontId="13" fillId="5" borderId="0" xfId="0" applyNumberFormat="1" applyFont="1" applyFill="1" applyBorder="1" applyAlignment="1">
      <alignment horizontal="left"/>
    </xf>
    <xf numFmtId="180" fontId="13" fillId="5" borderId="0" xfId="0" applyNumberFormat="1"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8" xfId="0" applyFont="1" applyBorder="1" applyAlignment="1">
      <alignment horizontal="center" vertical="center" shrinkToFit="1"/>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176" fontId="8" fillId="0" borderId="5" xfId="0" applyNumberFormat="1" applyFont="1" applyBorder="1" applyAlignment="1">
      <alignment horizontal="right" vertical="center" shrinkToFit="1"/>
    </xf>
    <xf numFmtId="176" fontId="8" fillId="0" borderId="6" xfId="0" applyNumberFormat="1" applyFont="1" applyBorder="1" applyAlignment="1">
      <alignment horizontal="right" vertical="center" shrinkToFit="1"/>
    </xf>
    <xf numFmtId="176" fontId="8" fillId="0" borderId="7" xfId="0" applyNumberFormat="1" applyFont="1" applyBorder="1" applyAlignment="1">
      <alignment horizontal="right" vertical="center" shrinkToFit="1"/>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10" fillId="5" borderId="3" xfId="0" applyFont="1" applyFill="1" applyBorder="1" applyAlignment="1">
      <alignment horizontal="left"/>
    </xf>
    <xf numFmtId="0" fontId="10" fillId="5" borderId="4" xfId="0" applyFont="1" applyFill="1" applyBorder="1" applyAlignment="1">
      <alignment horizontal="left"/>
    </xf>
    <xf numFmtId="178" fontId="13" fillId="5" borderId="4" xfId="0" applyNumberFormat="1" applyFont="1" applyFill="1" applyBorder="1" applyAlignment="1">
      <alignment horizontal="left" shrinkToFit="1"/>
    </xf>
    <xf numFmtId="180" fontId="13" fillId="5" borderId="4" xfId="0" applyNumberFormat="1" applyFont="1" applyFill="1" applyBorder="1" applyAlignment="1">
      <alignment horizontal="left"/>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0" borderId="23" xfId="0" applyFont="1" applyBorder="1" applyAlignment="1">
      <alignment horizontal="center" vertical="center"/>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3" fillId="0" borderId="1"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13" name="下矢印 12">
          <a:extLst>
            <a:ext uri="{FF2B5EF4-FFF2-40B4-BE49-F238E27FC236}">
              <a16:creationId xmlns:a16="http://schemas.microsoft.com/office/drawing/2014/main" id="{00000000-0008-0000-0B00-00000D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15" name="下矢印 14">
          <a:extLst>
            <a:ext uri="{FF2B5EF4-FFF2-40B4-BE49-F238E27FC236}">
              <a16:creationId xmlns:a16="http://schemas.microsoft.com/office/drawing/2014/main" id="{00000000-0008-0000-0B00-00000F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16" name="下矢印 15">
          <a:extLst>
            <a:ext uri="{FF2B5EF4-FFF2-40B4-BE49-F238E27FC236}">
              <a16:creationId xmlns:a16="http://schemas.microsoft.com/office/drawing/2014/main" id="{00000000-0008-0000-0B00-000010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17" name="下矢印 16">
          <a:extLst>
            <a:ext uri="{FF2B5EF4-FFF2-40B4-BE49-F238E27FC236}">
              <a16:creationId xmlns:a16="http://schemas.microsoft.com/office/drawing/2014/main" id="{00000000-0008-0000-0B00-000011000000}"/>
            </a:ext>
          </a:extLst>
        </xdr:cNvPr>
        <xdr:cNvSpPr/>
      </xdr:nvSpPr>
      <xdr:spPr>
        <a:xfrm>
          <a:off x="656844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18" name="下矢印 17">
          <a:extLst>
            <a:ext uri="{FF2B5EF4-FFF2-40B4-BE49-F238E27FC236}">
              <a16:creationId xmlns:a16="http://schemas.microsoft.com/office/drawing/2014/main" id="{00000000-0008-0000-0B00-000012000000}"/>
            </a:ext>
          </a:extLst>
        </xdr:cNvPr>
        <xdr:cNvSpPr/>
      </xdr:nvSpPr>
      <xdr:spPr>
        <a:xfrm>
          <a:off x="65608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19" name="下矢印 18">
          <a:extLst>
            <a:ext uri="{FF2B5EF4-FFF2-40B4-BE49-F238E27FC236}">
              <a16:creationId xmlns:a16="http://schemas.microsoft.com/office/drawing/2014/main" id="{00000000-0008-0000-0B00-000013000000}"/>
            </a:ext>
          </a:extLst>
        </xdr:cNvPr>
        <xdr:cNvSpPr/>
      </xdr:nvSpPr>
      <xdr:spPr>
        <a:xfrm>
          <a:off x="659130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0" name="下矢印 19">
          <a:extLst>
            <a:ext uri="{FF2B5EF4-FFF2-40B4-BE49-F238E27FC236}">
              <a16:creationId xmlns:a16="http://schemas.microsoft.com/office/drawing/2014/main" id="{00000000-0008-0000-0B00-000014000000}"/>
            </a:ext>
          </a:extLst>
        </xdr:cNvPr>
        <xdr:cNvSpPr/>
      </xdr:nvSpPr>
      <xdr:spPr>
        <a:xfrm>
          <a:off x="115290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21" name="下矢印 20">
          <a:extLst>
            <a:ext uri="{FF2B5EF4-FFF2-40B4-BE49-F238E27FC236}">
              <a16:creationId xmlns:a16="http://schemas.microsoft.com/office/drawing/2014/main" id="{00000000-0008-0000-0B00-000015000000}"/>
            </a:ext>
          </a:extLst>
        </xdr:cNvPr>
        <xdr:cNvSpPr/>
      </xdr:nvSpPr>
      <xdr:spPr>
        <a:xfrm>
          <a:off x="1155954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22" name="下矢印 21">
          <a:extLst>
            <a:ext uri="{FF2B5EF4-FFF2-40B4-BE49-F238E27FC236}">
              <a16:creationId xmlns:a16="http://schemas.microsoft.com/office/drawing/2014/main" id="{00000000-0008-0000-0B00-000016000000}"/>
            </a:ext>
          </a:extLst>
        </xdr:cNvPr>
        <xdr:cNvSpPr/>
      </xdr:nvSpPr>
      <xdr:spPr>
        <a:xfrm>
          <a:off x="1156716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23" name="下矢印 22">
          <a:extLst>
            <a:ext uri="{FF2B5EF4-FFF2-40B4-BE49-F238E27FC236}">
              <a16:creationId xmlns:a16="http://schemas.microsoft.com/office/drawing/2014/main" id="{00000000-0008-0000-0B00-000017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24" name="下矢印 23">
          <a:extLst>
            <a:ext uri="{FF2B5EF4-FFF2-40B4-BE49-F238E27FC236}">
              <a16:creationId xmlns:a16="http://schemas.microsoft.com/office/drawing/2014/main" id="{00000000-0008-0000-0B00-000018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25" name="下矢印 24">
          <a:extLst>
            <a:ext uri="{FF2B5EF4-FFF2-40B4-BE49-F238E27FC236}">
              <a16:creationId xmlns:a16="http://schemas.microsoft.com/office/drawing/2014/main" id="{00000000-0008-0000-0B00-000019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26" name="下矢印 25">
          <a:extLst>
            <a:ext uri="{FF2B5EF4-FFF2-40B4-BE49-F238E27FC236}">
              <a16:creationId xmlns:a16="http://schemas.microsoft.com/office/drawing/2014/main" id="{00000000-0008-0000-0B00-00001A000000}"/>
            </a:ext>
          </a:extLst>
        </xdr:cNvPr>
        <xdr:cNvSpPr/>
      </xdr:nvSpPr>
      <xdr:spPr>
        <a:xfrm>
          <a:off x="659892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27" name="下矢印 26">
          <a:extLst>
            <a:ext uri="{FF2B5EF4-FFF2-40B4-BE49-F238E27FC236}">
              <a16:creationId xmlns:a16="http://schemas.microsoft.com/office/drawing/2014/main" id="{00000000-0008-0000-0B00-00001B000000}"/>
            </a:ext>
          </a:extLst>
        </xdr:cNvPr>
        <xdr:cNvSpPr/>
      </xdr:nvSpPr>
      <xdr:spPr>
        <a:xfrm>
          <a:off x="659130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28" name="下矢印 27">
          <a:extLst>
            <a:ext uri="{FF2B5EF4-FFF2-40B4-BE49-F238E27FC236}">
              <a16:creationId xmlns:a16="http://schemas.microsoft.com/office/drawing/2014/main" id="{00000000-0008-0000-0B00-00001C000000}"/>
            </a:ext>
          </a:extLst>
        </xdr:cNvPr>
        <xdr:cNvSpPr/>
      </xdr:nvSpPr>
      <xdr:spPr>
        <a:xfrm>
          <a:off x="662178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9" name="下矢印 28">
          <a:extLst>
            <a:ext uri="{FF2B5EF4-FFF2-40B4-BE49-F238E27FC236}">
              <a16:creationId xmlns:a16="http://schemas.microsoft.com/office/drawing/2014/main" id="{00000000-0008-0000-0B00-00001D000000}"/>
            </a:ext>
          </a:extLst>
        </xdr:cNvPr>
        <xdr:cNvSpPr/>
      </xdr:nvSpPr>
      <xdr:spPr>
        <a:xfrm>
          <a:off x="1155954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30" name="下矢印 29">
          <a:extLst>
            <a:ext uri="{FF2B5EF4-FFF2-40B4-BE49-F238E27FC236}">
              <a16:creationId xmlns:a16="http://schemas.microsoft.com/office/drawing/2014/main" id="{00000000-0008-0000-0B00-00001E000000}"/>
            </a:ext>
          </a:extLst>
        </xdr:cNvPr>
        <xdr:cNvSpPr/>
      </xdr:nvSpPr>
      <xdr:spPr>
        <a:xfrm>
          <a:off x="115900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31" name="下矢印 30">
          <a:extLst>
            <a:ext uri="{FF2B5EF4-FFF2-40B4-BE49-F238E27FC236}">
              <a16:creationId xmlns:a16="http://schemas.microsoft.com/office/drawing/2014/main" id="{00000000-0008-0000-0B00-00001F000000}"/>
            </a:ext>
          </a:extLst>
        </xdr:cNvPr>
        <xdr:cNvSpPr/>
      </xdr:nvSpPr>
      <xdr:spPr>
        <a:xfrm>
          <a:off x="1159764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3&#22238;/&#12295;&#20104;&#31639;&#20250;&#35336;&#23398;_&#35299;&#35500;&amp;&#28436;&#32722;&#32232;_&#31532;4-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 val="B_予算会計システム→"/>
      <sheetName val="B⓵_マスタ登録"/>
      <sheetName val="B②-1_【営業部】入力画面"/>
      <sheetName val="B③-1【営業部】予算仕訳"/>
      <sheetName val="B④-1【営業部】予算元帳"/>
      <sheetName val="B②-2_【購買部】入力画面"/>
      <sheetName val="B②-3_【管理部】入力画面"/>
      <sheetName val="Sheet8"/>
      <sheetName val="Sheet3"/>
      <sheetName val="Sheet4"/>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row r="11">
          <cell r="B11" t="str">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18" t="s">
        <v>30</v>
      </c>
      <c r="D1" s="118"/>
      <c r="E1" s="118"/>
      <c r="F1" s="118"/>
      <c r="G1" s="118"/>
      <c r="H1" s="118"/>
      <c r="I1" s="118"/>
      <c r="J1" s="118"/>
      <c r="K1" s="118"/>
      <c r="L1" s="118"/>
      <c r="M1" s="118"/>
      <c r="N1" s="13"/>
    </row>
    <row r="2" spans="2:16" ht="31.5" x14ac:dyDescent="0.55000000000000004">
      <c r="B2" s="13"/>
      <c r="C2" s="117" t="s">
        <v>28</v>
      </c>
      <c r="D2" s="117"/>
      <c r="E2" s="117"/>
      <c r="F2" s="117"/>
      <c r="G2" s="117"/>
      <c r="H2" s="117"/>
      <c r="I2" s="117"/>
      <c r="J2" s="117"/>
      <c r="K2" s="117"/>
      <c r="L2" s="117"/>
      <c r="M2" s="117"/>
      <c r="N2" s="13"/>
    </row>
    <row r="3" spans="2:16" x14ac:dyDescent="0.55000000000000004">
      <c r="B3" s="23"/>
      <c r="C3" s="24"/>
      <c r="D3" s="24"/>
      <c r="E3" s="24"/>
      <c r="F3" s="24"/>
      <c r="G3" s="24"/>
      <c r="H3" s="24"/>
      <c r="I3" s="24"/>
      <c r="J3" s="24"/>
      <c r="K3" s="24"/>
      <c r="L3" s="24"/>
      <c r="M3" s="24"/>
      <c r="N3" s="25"/>
    </row>
    <row r="4" spans="2:16" ht="80.5" customHeight="1" x14ac:dyDescent="0.6">
      <c r="B4" s="26"/>
      <c r="C4" s="119" t="s">
        <v>31</v>
      </c>
      <c r="D4" s="120"/>
      <c r="E4" s="120"/>
      <c r="F4" s="120"/>
      <c r="G4" s="120"/>
      <c r="H4" s="120"/>
      <c r="I4" s="120"/>
      <c r="J4" s="120"/>
      <c r="K4" s="120"/>
      <c r="L4" s="120"/>
      <c r="M4" s="120"/>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121" t="s">
        <v>35</v>
      </c>
      <c r="D7" s="122"/>
      <c r="E7" s="122"/>
      <c r="F7" s="122"/>
      <c r="G7" s="122"/>
      <c r="H7" s="122"/>
      <c r="I7" s="122"/>
      <c r="J7" s="122"/>
      <c r="K7" s="122"/>
      <c r="L7" s="122"/>
      <c r="M7" s="122"/>
      <c r="N7" s="16"/>
    </row>
    <row r="8" spans="2:16" ht="331" customHeight="1" x14ac:dyDescent="0.55000000000000004">
      <c r="B8" s="14"/>
      <c r="C8" s="121" t="s">
        <v>36</v>
      </c>
      <c r="D8" s="121"/>
      <c r="E8" s="121"/>
      <c r="F8" s="121"/>
      <c r="G8" s="121"/>
      <c r="H8" s="121"/>
      <c r="I8" s="121"/>
      <c r="J8" s="121"/>
      <c r="K8" s="121"/>
      <c r="L8" s="121"/>
      <c r="M8" s="121"/>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121" t="s">
        <v>37</v>
      </c>
      <c r="D10" s="122"/>
      <c r="E10" s="122"/>
      <c r="F10" s="122"/>
      <c r="G10" s="122"/>
      <c r="H10" s="122"/>
      <c r="I10" s="122"/>
      <c r="J10" s="122"/>
      <c r="K10" s="122"/>
      <c r="L10" s="122"/>
      <c r="M10" s="122"/>
      <c r="N10" s="16"/>
    </row>
    <row r="11" spans="2:16" ht="139.75" customHeight="1" x14ac:dyDescent="0.55000000000000004">
      <c r="B11" s="17"/>
      <c r="C11" s="115" t="s">
        <v>38</v>
      </c>
      <c r="D11" s="116"/>
      <c r="E11" s="116"/>
      <c r="F11" s="116"/>
      <c r="G11" s="116"/>
      <c r="H11" s="116"/>
      <c r="I11" s="116"/>
      <c r="J11" s="116"/>
      <c r="K11" s="116"/>
      <c r="L11" s="116"/>
      <c r="M11" s="116"/>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7"/>
  <sheetViews>
    <sheetView showGridLines="0" zoomScale="60" zoomScaleNormal="60" workbookViewId="0"/>
  </sheetViews>
  <sheetFormatPr defaultRowHeight="18" x14ac:dyDescent="0.55000000000000004"/>
  <cols>
    <col min="1" max="1" width="3.914062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26</v>
      </c>
      <c r="C1" s="5"/>
      <c r="D1" s="5"/>
      <c r="E1" s="5"/>
      <c r="F1" s="5"/>
      <c r="G1" s="5"/>
      <c r="H1" s="5"/>
      <c r="I1" s="5"/>
      <c r="J1" s="5"/>
      <c r="K1" s="6"/>
      <c r="L1" s="6"/>
      <c r="M1" s="6"/>
      <c r="N1" s="6"/>
      <c r="O1" s="6"/>
      <c r="P1" s="6"/>
      <c r="Q1" s="6"/>
      <c r="R1" s="6"/>
      <c r="S1" s="34"/>
      <c r="T1" s="34"/>
    </row>
    <row r="2" spans="2:20" s="1" customFormat="1" ht="38" x14ac:dyDescent="1.25">
      <c r="B2" s="171" t="s">
        <v>27</v>
      </c>
      <c r="C2" s="171"/>
      <c r="D2" s="171"/>
      <c r="E2" s="171"/>
      <c r="F2" s="171"/>
      <c r="G2" s="171"/>
      <c r="H2" s="171"/>
      <c r="I2" s="171"/>
      <c r="J2" s="181" t="str">
        <f>A①_営業部_入力!J2</f>
        <v>第4-6問</v>
      </c>
      <c r="K2" s="181"/>
      <c r="L2" s="219" t="str">
        <f>A①_営業部_入力!M2</f>
        <v>部門別月次予算PL（その４-6）</v>
      </c>
      <c r="M2" s="219"/>
      <c r="N2" s="219"/>
      <c r="O2" s="219"/>
      <c r="P2" s="219"/>
      <c r="Q2" s="219"/>
      <c r="R2" s="219"/>
      <c r="S2" s="219"/>
      <c r="T2" s="219"/>
    </row>
    <row r="3" spans="2:20" s="1" customFormat="1" ht="31.5" x14ac:dyDescent="1.05">
      <c r="B3" s="30" t="s">
        <v>331</v>
      </c>
      <c r="C3" s="30"/>
      <c r="D3" s="8"/>
      <c r="E3" s="8"/>
      <c r="F3" s="8"/>
      <c r="G3" s="8"/>
      <c r="H3" s="8"/>
      <c r="I3" s="8"/>
      <c r="J3" s="41"/>
      <c r="K3" s="41"/>
      <c r="L3" s="9"/>
      <c r="M3" s="9"/>
      <c r="N3" s="41"/>
      <c r="O3" s="41"/>
      <c r="P3" s="41" t="s">
        <v>53</v>
      </c>
      <c r="Q3" s="9"/>
      <c r="R3" s="9"/>
      <c r="S3" s="8"/>
      <c r="T3" s="10"/>
    </row>
    <row r="4" spans="2:20" s="1" customFormat="1" ht="22.5" x14ac:dyDescent="0.55000000000000004">
      <c r="B4" s="220" t="s">
        <v>0</v>
      </c>
      <c r="C4" s="220"/>
      <c r="D4" s="220"/>
      <c r="E4" s="220"/>
      <c r="F4" s="220"/>
      <c r="G4" s="220"/>
      <c r="H4" s="220"/>
      <c r="I4" s="220"/>
      <c r="J4" s="220"/>
      <c r="K4" s="220"/>
      <c r="L4" s="220"/>
      <c r="M4" s="220"/>
      <c r="N4" s="220"/>
      <c r="O4" s="220"/>
      <c r="P4" s="220"/>
      <c r="Q4" s="220"/>
      <c r="R4" s="220"/>
      <c r="S4" s="220"/>
      <c r="T4" s="220"/>
    </row>
    <row r="5" spans="2:20" s="1" customFormat="1" ht="46.75" customHeight="1" x14ac:dyDescent="0.55000000000000004">
      <c r="B5" s="221" t="s">
        <v>191</v>
      </c>
      <c r="C5" s="221"/>
      <c r="D5" s="221"/>
      <c r="E5" s="221"/>
      <c r="F5" s="221"/>
      <c r="G5" s="221"/>
      <c r="H5" s="221"/>
      <c r="I5" s="221"/>
      <c r="J5" s="221"/>
      <c r="K5" s="221"/>
      <c r="L5" s="221"/>
      <c r="M5" s="221"/>
      <c r="N5" s="221"/>
      <c r="O5" s="221"/>
      <c r="P5" s="221"/>
      <c r="Q5" s="221"/>
      <c r="R5" s="221"/>
      <c r="S5" s="221"/>
      <c r="T5" s="221"/>
    </row>
    <row r="6" spans="2:20" s="1" customFormat="1" ht="17.5" x14ac:dyDescent="0.55000000000000004"/>
    <row r="7" spans="2:20" s="1" customFormat="1" ht="17.5" x14ac:dyDescent="0.55000000000000004">
      <c r="B7" s="1" t="s">
        <v>378</v>
      </c>
    </row>
    <row r="8" spans="2:20" s="1" customFormat="1" ht="22.5" x14ac:dyDescent="0.55000000000000004">
      <c r="B8" s="221" t="s">
        <v>379</v>
      </c>
      <c r="C8" s="221"/>
      <c r="D8" s="221"/>
      <c r="E8" s="221"/>
      <c r="F8" s="221"/>
      <c r="G8" s="221"/>
      <c r="H8" s="221"/>
      <c r="I8" s="221"/>
      <c r="J8" s="221"/>
      <c r="K8" s="221"/>
      <c r="L8" s="221"/>
      <c r="M8" s="221"/>
      <c r="N8" s="221"/>
      <c r="O8" s="221"/>
      <c r="P8" s="221"/>
      <c r="Q8" s="221"/>
      <c r="R8" s="221"/>
      <c r="S8" s="221"/>
      <c r="T8" s="221"/>
    </row>
    <row r="9" spans="2:20" s="1" customFormat="1" ht="17.5" x14ac:dyDescent="0.55000000000000004"/>
    <row r="10" spans="2:20" s="1" customFormat="1" thickBot="1" x14ac:dyDescent="0.6"/>
    <row r="11" spans="2:20" s="1" customFormat="1" ht="29" thickBot="1" x14ac:dyDescent="0.6">
      <c r="B11" s="11">
        <v>2</v>
      </c>
      <c r="C11" s="222" t="s">
        <v>192</v>
      </c>
      <c r="D11" s="222"/>
      <c r="E11" s="222"/>
      <c r="F11" s="11">
        <v>1</v>
      </c>
      <c r="G11" s="170" t="s">
        <v>381</v>
      </c>
      <c r="H11" s="170"/>
      <c r="I11" s="170"/>
      <c r="J11" s="223" t="s">
        <v>193</v>
      </c>
      <c r="K11" s="224"/>
      <c r="L11" s="225" t="s">
        <v>257</v>
      </c>
      <c r="M11" s="205"/>
      <c r="N11" s="205"/>
      <c r="O11" s="226"/>
      <c r="P11" s="51" t="s">
        <v>194</v>
      </c>
      <c r="Q11" s="206" t="s">
        <v>195</v>
      </c>
      <c r="R11" s="208"/>
      <c r="S11"/>
      <c r="T11"/>
    </row>
    <row r="13" spans="2:20" ht="18.5" thickBot="1" x14ac:dyDescent="0.6"/>
    <row r="14" spans="2:20" ht="29" thickBot="1" x14ac:dyDescent="0.6">
      <c r="B14" s="206" t="s">
        <v>196</v>
      </c>
      <c r="C14" s="207"/>
      <c r="D14" s="207"/>
      <c r="E14" s="207"/>
      <c r="F14" s="207"/>
      <c r="G14" s="207"/>
      <c r="H14" s="207"/>
      <c r="I14" s="207"/>
      <c r="J14" s="207"/>
      <c r="K14" s="208"/>
    </row>
    <row r="15" spans="2:20" ht="18.5" thickBot="1" x14ac:dyDescent="0.6"/>
    <row r="16" spans="2:20" ht="29" thickBot="1" x14ac:dyDescent="0.6">
      <c r="C16" s="52">
        <v>1</v>
      </c>
      <c r="D16" s="206" t="s">
        <v>197</v>
      </c>
      <c r="E16" s="207"/>
      <c r="F16" s="207"/>
      <c r="G16" s="207"/>
      <c r="H16" s="207"/>
      <c r="I16" s="208"/>
    </row>
    <row r="17" spans="3:11" ht="18.5" thickBot="1" x14ac:dyDescent="0.6"/>
    <row r="18" spans="3:11" ht="29.5" thickBot="1" x14ac:dyDescent="0.6">
      <c r="D18" s="52"/>
      <c r="E18" s="53" t="s">
        <v>198</v>
      </c>
      <c r="F18" s="54"/>
      <c r="G18" s="55"/>
      <c r="H18" s="56"/>
      <c r="I18" s="56"/>
      <c r="J18" s="56"/>
      <c r="K18" s="57"/>
    </row>
    <row r="20" spans="3:11" ht="18.5" thickBot="1" x14ac:dyDescent="0.6"/>
    <row r="21" spans="3:11" ht="29" thickBot="1" x14ac:dyDescent="0.6">
      <c r="C21" s="52">
        <v>2</v>
      </c>
      <c r="D21" s="206" t="s">
        <v>199</v>
      </c>
      <c r="E21" s="207"/>
      <c r="F21" s="207"/>
      <c r="G21" s="207"/>
      <c r="H21" s="207"/>
      <c r="I21" s="208"/>
    </row>
    <row r="22" spans="3:11" ht="18.5" thickBot="1" x14ac:dyDescent="0.6"/>
    <row r="23" spans="3:11" ht="29.5" thickBot="1" x14ac:dyDescent="0.6">
      <c r="D23" s="52"/>
      <c r="E23" s="216" t="s">
        <v>200</v>
      </c>
      <c r="F23" s="217"/>
      <c r="G23" s="217"/>
      <c r="H23" s="217"/>
      <c r="I23" s="217"/>
      <c r="J23" s="217"/>
      <c r="K23" s="218"/>
    </row>
    <row r="24" spans="3:11" ht="18.5" thickBot="1" x14ac:dyDescent="0.6"/>
    <row r="25" spans="3:11" ht="29" thickBot="1" x14ac:dyDescent="0.6">
      <c r="C25" s="52">
        <v>3</v>
      </c>
      <c r="D25" s="206" t="s">
        <v>201</v>
      </c>
      <c r="E25" s="207"/>
      <c r="F25" s="207"/>
      <c r="G25" s="207"/>
      <c r="H25" s="207"/>
      <c r="I25" s="208"/>
    </row>
    <row r="26" spans="3:11" ht="18.5" thickBot="1" x14ac:dyDescent="0.6"/>
    <row r="27" spans="3:11" ht="29.5" thickBot="1" x14ac:dyDescent="0.6">
      <c r="D27" s="52" t="s">
        <v>202</v>
      </c>
      <c r="E27" s="216" t="s">
        <v>203</v>
      </c>
      <c r="F27" s="217"/>
      <c r="G27" s="217"/>
      <c r="H27" s="217"/>
      <c r="I27" s="217"/>
      <c r="J27" s="217"/>
      <c r="K27" s="218"/>
    </row>
    <row r="30" spans="3:11" ht="18.5" thickBot="1" x14ac:dyDescent="0.6"/>
    <row r="31" spans="3:11" ht="29" thickBot="1" x14ac:dyDescent="0.6">
      <c r="C31" s="52">
        <v>4</v>
      </c>
      <c r="D31" s="206" t="s">
        <v>204</v>
      </c>
      <c r="E31" s="207"/>
      <c r="F31" s="207"/>
      <c r="G31" s="207"/>
      <c r="H31" s="207"/>
      <c r="I31" s="208"/>
    </row>
    <row r="32" spans="3:11" ht="26.5" x14ac:dyDescent="0.55000000000000004">
      <c r="D32" s="58" t="s">
        <v>205</v>
      </c>
    </row>
    <row r="34" spans="4:12" ht="28.5" x14ac:dyDescent="0.55000000000000004">
      <c r="D34" s="11" t="s">
        <v>206</v>
      </c>
      <c r="E34" s="170" t="s">
        <v>207</v>
      </c>
      <c r="F34" s="170"/>
      <c r="G34" s="170"/>
    </row>
    <row r="35" spans="4:12" ht="36.65" customHeight="1" x14ac:dyDescent="0.55000000000000004"/>
    <row r="36" spans="4:12" ht="36.65" customHeight="1" x14ac:dyDescent="0.55000000000000004">
      <c r="E36" s="11" t="s">
        <v>208</v>
      </c>
      <c r="F36" s="170" t="s">
        <v>209</v>
      </c>
      <c r="G36" s="170"/>
      <c r="H36" s="170"/>
    </row>
    <row r="37" spans="4:12" ht="16.25" customHeight="1" thickBot="1" x14ac:dyDescent="0.6"/>
    <row r="38" spans="4:12" ht="36.65" hidden="1" customHeight="1" thickBot="1" x14ac:dyDescent="0.6">
      <c r="F38" s="52">
        <v>100</v>
      </c>
      <c r="G38" s="196" t="s">
        <v>210</v>
      </c>
      <c r="H38" s="197"/>
      <c r="I38" s="198"/>
      <c r="J38" s="59" t="s">
        <v>211</v>
      </c>
      <c r="K38" s="196" t="s">
        <v>212</v>
      </c>
      <c r="L38" s="198"/>
    </row>
    <row r="39" spans="4:12" ht="36.65" hidden="1" customHeight="1" thickBot="1" x14ac:dyDescent="0.6">
      <c r="F39" s="52">
        <v>120</v>
      </c>
      <c r="G39" s="196" t="s">
        <v>213</v>
      </c>
      <c r="H39" s="197"/>
      <c r="I39" s="198"/>
      <c r="J39" s="59" t="s">
        <v>211</v>
      </c>
      <c r="K39" s="196" t="s">
        <v>212</v>
      </c>
      <c r="L39" s="198"/>
    </row>
    <row r="40" spans="4:12" ht="36.65" customHeight="1" thickBot="1" x14ac:dyDescent="0.6">
      <c r="F40" s="52">
        <v>199</v>
      </c>
      <c r="G40" s="196" t="s">
        <v>279</v>
      </c>
      <c r="H40" s="197"/>
      <c r="I40" s="198"/>
      <c r="J40" s="59" t="s">
        <v>211</v>
      </c>
      <c r="K40" s="196" t="s">
        <v>212</v>
      </c>
      <c r="L40" s="198"/>
    </row>
    <row r="41" spans="4:12" ht="13.25" customHeight="1" x14ac:dyDescent="0.55000000000000004"/>
    <row r="42" spans="4:12" ht="36.65" customHeight="1" x14ac:dyDescent="0.55000000000000004">
      <c r="E42" s="11" t="s">
        <v>214</v>
      </c>
      <c r="F42" s="170" t="s">
        <v>215</v>
      </c>
      <c r="G42" s="170"/>
      <c r="H42" s="170"/>
    </row>
    <row r="43" spans="4:12" ht="36.65" customHeight="1" x14ac:dyDescent="0.55000000000000004">
      <c r="F43" s="60"/>
    </row>
    <row r="44" spans="4:12" ht="0.65" hidden="1" customHeight="1" thickBot="1" x14ac:dyDescent="0.6">
      <c r="F44" s="52">
        <v>230</v>
      </c>
      <c r="G44" s="196" t="s">
        <v>216</v>
      </c>
      <c r="H44" s="197"/>
      <c r="I44" s="198"/>
      <c r="J44" s="59" t="s">
        <v>217</v>
      </c>
      <c r="K44" s="196" t="s">
        <v>212</v>
      </c>
      <c r="L44" s="198"/>
    </row>
    <row r="45" spans="4:12" ht="0.65" hidden="1" customHeight="1" x14ac:dyDescent="0.55000000000000004"/>
    <row r="46" spans="4:12" ht="36.65" customHeight="1" x14ac:dyDescent="0.55000000000000004">
      <c r="E46" s="11" t="s">
        <v>218</v>
      </c>
      <c r="F46" s="170" t="s">
        <v>219</v>
      </c>
      <c r="G46" s="170"/>
      <c r="H46" s="170"/>
    </row>
    <row r="47" spans="4:12" ht="34.75" customHeight="1" x14ac:dyDescent="0.55000000000000004">
      <c r="F47" s="60"/>
    </row>
    <row r="48" spans="4:12" ht="29.5" hidden="1" thickBot="1" x14ac:dyDescent="0.6">
      <c r="F48" s="52">
        <v>310</v>
      </c>
      <c r="G48" s="196" t="s">
        <v>220</v>
      </c>
      <c r="H48" s="197"/>
      <c r="I48" s="198"/>
      <c r="J48" s="59" t="s">
        <v>217</v>
      </c>
      <c r="K48" s="196" t="s">
        <v>212</v>
      </c>
      <c r="L48" s="198"/>
    </row>
    <row r="49" spans="4:13" ht="29.5" hidden="1" thickBot="1" x14ac:dyDescent="0.6">
      <c r="F49" s="60"/>
    </row>
    <row r="50" spans="4:13" ht="0.65" hidden="1" customHeight="1" thickBot="1" x14ac:dyDescent="0.6">
      <c r="F50" s="52">
        <v>380</v>
      </c>
      <c r="G50" s="196" t="s">
        <v>221</v>
      </c>
      <c r="H50" s="197"/>
      <c r="I50" s="198"/>
      <c r="J50" s="59" t="s">
        <v>217</v>
      </c>
      <c r="K50" s="196" t="s">
        <v>212</v>
      </c>
      <c r="L50" s="198"/>
    </row>
    <row r="52" spans="4:13" ht="28.5" x14ac:dyDescent="0.55000000000000004">
      <c r="D52" s="11" t="s">
        <v>222</v>
      </c>
      <c r="E52" s="170" t="s">
        <v>223</v>
      </c>
      <c r="F52" s="170"/>
      <c r="G52" s="170"/>
    </row>
    <row r="54" spans="4:13" ht="28.5" x14ac:dyDescent="0.55000000000000004">
      <c r="E54" s="11" t="s">
        <v>224</v>
      </c>
      <c r="F54" s="170" t="s">
        <v>225</v>
      </c>
      <c r="G54" s="170"/>
      <c r="H54" s="170"/>
    </row>
    <row r="55" spans="4:13" ht="7.25" customHeight="1" thickBot="1" x14ac:dyDescent="0.6"/>
    <row r="56" spans="4:13" ht="29.5" thickBot="1" x14ac:dyDescent="0.6">
      <c r="F56" s="52">
        <v>400</v>
      </c>
      <c r="G56" s="196" t="s">
        <v>24</v>
      </c>
      <c r="H56" s="197"/>
      <c r="I56" s="198"/>
      <c r="J56" s="59" t="s">
        <v>217</v>
      </c>
      <c r="K56" s="196" t="s">
        <v>212</v>
      </c>
      <c r="L56" s="198"/>
    </row>
    <row r="57" spans="4:13" ht="29.5" thickBot="1" x14ac:dyDescent="0.6">
      <c r="F57" s="52">
        <v>610</v>
      </c>
      <c r="G57" s="196" t="s">
        <v>269</v>
      </c>
      <c r="H57" s="197"/>
      <c r="I57" s="198"/>
      <c r="J57" s="59" t="s">
        <v>217</v>
      </c>
      <c r="K57" s="196" t="s">
        <v>212</v>
      </c>
      <c r="L57" s="198"/>
    </row>
    <row r="59" spans="4:13" ht="28.5" x14ac:dyDescent="0.55000000000000004">
      <c r="E59" s="11" t="s">
        <v>226</v>
      </c>
      <c r="F59" s="170" t="s">
        <v>227</v>
      </c>
      <c r="G59" s="170"/>
      <c r="H59" s="170"/>
    </row>
    <row r="60" spans="4:13" ht="29.5" thickBot="1" x14ac:dyDescent="0.6">
      <c r="F60" s="60" t="s">
        <v>228</v>
      </c>
    </row>
    <row r="61" spans="4:13" ht="29.5" thickBot="1" x14ac:dyDescent="0.6">
      <c r="F61" s="52">
        <v>510</v>
      </c>
      <c r="G61" s="196" t="s">
        <v>265</v>
      </c>
      <c r="H61" s="197"/>
      <c r="I61" s="198"/>
      <c r="J61" s="59" t="s">
        <v>211</v>
      </c>
      <c r="K61" s="196" t="s">
        <v>266</v>
      </c>
      <c r="L61" s="198"/>
    </row>
    <row r="62" spans="4:13" ht="29.5" thickBot="1" x14ac:dyDescent="0.6">
      <c r="F62" s="60"/>
      <c r="G62" s="52">
        <v>501</v>
      </c>
      <c r="H62" s="199" t="s">
        <v>169</v>
      </c>
      <c r="I62" s="200"/>
      <c r="J62" s="201"/>
      <c r="K62" s="59" t="s">
        <v>211</v>
      </c>
      <c r="L62" s="196" t="s">
        <v>212</v>
      </c>
      <c r="M62" s="198"/>
    </row>
    <row r="63" spans="4:13" ht="29.5" thickBot="1" x14ac:dyDescent="0.6">
      <c r="F63" s="60"/>
      <c r="G63" s="52">
        <v>505</v>
      </c>
      <c r="H63" s="199" t="s">
        <v>154</v>
      </c>
      <c r="I63" s="200"/>
      <c r="J63" s="201"/>
      <c r="K63" s="65" t="s">
        <v>217</v>
      </c>
      <c r="L63" s="196" t="s">
        <v>212</v>
      </c>
      <c r="M63" s="198"/>
    </row>
    <row r="64" spans="4:13" ht="29.5" thickBot="1" x14ac:dyDescent="0.6">
      <c r="F64" s="60"/>
      <c r="G64" s="52">
        <v>509</v>
      </c>
      <c r="H64" s="199" t="s">
        <v>76</v>
      </c>
      <c r="I64" s="200"/>
      <c r="J64" s="201"/>
      <c r="K64" s="59" t="s">
        <v>211</v>
      </c>
      <c r="L64" s="196" t="s">
        <v>212</v>
      </c>
      <c r="M64" s="198"/>
    </row>
    <row r="65" spans="5:16" ht="29.5" thickBot="1" x14ac:dyDescent="0.6">
      <c r="F65" s="60"/>
    </row>
    <row r="66" spans="5:16" ht="29.5" thickBot="1" x14ac:dyDescent="0.6">
      <c r="F66" s="52">
        <v>512</v>
      </c>
      <c r="G66" s="196" t="s">
        <v>267</v>
      </c>
      <c r="H66" s="197"/>
      <c r="I66" s="198"/>
      <c r="J66" s="59" t="s">
        <v>211</v>
      </c>
      <c r="K66" s="196" t="s">
        <v>212</v>
      </c>
      <c r="L66" s="198"/>
    </row>
    <row r="67" spans="5:16" ht="29.5" thickBot="1" x14ac:dyDescent="0.6">
      <c r="F67" s="60"/>
    </row>
    <row r="68" spans="5:16" ht="29.5" thickBot="1" x14ac:dyDescent="0.6">
      <c r="F68" s="52">
        <v>521</v>
      </c>
      <c r="G68" s="196" t="s">
        <v>72</v>
      </c>
      <c r="H68" s="197"/>
      <c r="I68" s="198"/>
      <c r="J68" s="59" t="s">
        <v>211</v>
      </c>
      <c r="K68" s="196" t="s">
        <v>212</v>
      </c>
      <c r="L68" s="198"/>
    </row>
    <row r="69" spans="5:16" ht="29.5" thickBot="1" x14ac:dyDescent="0.6">
      <c r="F69" s="52">
        <v>522</v>
      </c>
      <c r="G69" s="196" t="s">
        <v>268</v>
      </c>
      <c r="H69" s="197"/>
      <c r="I69" s="198"/>
      <c r="J69" s="59" t="s">
        <v>211</v>
      </c>
      <c r="K69" s="196" t="s">
        <v>212</v>
      </c>
      <c r="L69" s="198"/>
    </row>
    <row r="70" spans="5:16" ht="29.5" thickBot="1" x14ac:dyDescent="0.6">
      <c r="F70" s="60"/>
    </row>
    <row r="71" spans="5:16" ht="29.5" thickBot="1" x14ac:dyDescent="0.6">
      <c r="F71" s="52">
        <v>620</v>
      </c>
      <c r="G71" s="196" t="s">
        <v>180</v>
      </c>
      <c r="H71" s="197"/>
      <c r="I71" s="198"/>
      <c r="J71" s="59" t="s">
        <v>211</v>
      </c>
      <c r="K71" s="196" t="s">
        <v>212</v>
      </c>
      <c r="L71" s="198"/>
    </row>
    <row r="72" spans="5:16" ht="29" x14ac:dyDescent="0.55000000000000004">
      <c r="F72" s="60"/>
    </row>
    <row r="73" spans="5:16" ht="28.5" x14ac:dyDescent="0.55000000000000004">
      <c r="E73" s="204" t="s">
        <v>276</v>
      </c>
      <c r="F73" s="205"/>
      <c r="G73" s="205"/>
      <c r="H73" s="205"/>
    </row>
    <row r="74" spans="5:16" ht="29.5" thickBot="1" x14ac:dyDescent="0.6">
      <c r="F74" s="60"/>
    </row>
    <row r="75" spans="5:16" ht="29.5" thickBot="1" x14ac:dyDescent="0.6">
      <c r="F75" s="67" t="s">
        <v>270</v>
      </c>
      <c r="G75" s="196" t="s">
        <v>174</v>
      </c>
      <c r="H75" s="197"/>
      <c r="I75" s="198"/>
      <c r="J75" s="59" t="s">
        <v>217</v>
      </c>
      <c r="K75" s="196" t="s">
        <v>266</v>
      </c>
      <c r="L75" s="198"/>
    </row>
    <row r="76" spans="5:16" ht="29.5" thickBot="1" x14ac:dyDescent="0.6">
      <c r="F76" s="60"/>
      <c r="G76" s="67" t="s">
        <v>271</v>
      </c>
      <c r="H76" s="196" t="s">
        <v>272</v>
      </c>
      <c r="I76" s="197"/>
      <c r="J76" s="198"/>
      <c r="K76" s="59" t="s">
        <v>217</v>
      </c>
      <c r="L76" s="196" t="s">
        <v>266</v>
      </c>
      <c r="M76" s="198"/>
    </row>
    <row r="77" spans="5:16" ht="29.5" thickBot="1" x14ac:dyDescent="0.6">
      <c r="F77" s="60"/>
      <c r="H77" s="67" t="s">
        <v>273</v>
      </c>
      <c r="I77" s="196" t="s">
        <v>274</v>
      </c>
      <c r="J77" s="197"/>
      <c r="K77" s="198"/>
      <c r="L77" s="59" t="s">
        <v>217</v>
      </c>
      <c r="M77" s="196" t="s">
        <v>266</v>
      </c>
      <c r="N77" s="198"/>
    </row>
    <row r="78" spans="5:16" ht="29.5" thickBot="1" x14ac:dyDescent="0.6">
      <c r="F78" s="60"/>
      <c r="H78" s="85"/>
      <c r="I78" s="52">
        <v>400</v>
      </c>
      <c r="J78" s="196" t="s">
        <v>24</v>
      </c>
      <c r="K78" s="197"/>
      <c r="L78" s="198"/>
      <c r="M78" s="59" t="s">
        <v>217</v>
      </c>
      <c r="N78" s="196" t="s">
        <v>212</v>
      </c>
      <c r="O78" s="198"/>
    </row>
    <row r="79" spans="5:16" ht="29.5" thickBot="1" x14ac:dyDescent="0.6">
      <c r="F79" s="60"/>
      <c r="I79" s="67" t="s">
        <v>275</v>
      </c>
      <c r="J79" s="196" t="s">
        <v>80</v>
      </c>
      <c r="K79" s="197"/>
      <c r="L79" s="198"/>
      <c r="M79" s="59" t="s">
        <v>217</v>
      </c>
      <c r="N79" s="196" t="s">
        <v>266</v>
      </c>
      <c r="O79" s="198"/>
    </row>
    <row r="80" spans="5:16" ht="29.5" thickBot="1" x14ac:dyDescent="0.6">
      <c r="F80" s="60"/>
      <c r="J80" s="52">
        <v>512</v>
      </c>
      <c r="K80" s="196" t="s">
        <v>267</v>
      </c>
      <c r="L80" s="197"/>
      <c r="M80" s="198"/>
      <c r="N80" s="59" t="s">
        <v>211</v>
      </c>
      <c r="O80" s="196" t="s">
        <v>212</v>
      </c>
      <c r="P80" s="198"/>
    </row>
    <row r="81" spans="4:17" ht="29.5" thickBot="1" x14ac:dyDescent="0.6">
      <c r="F81" s="60"/>
      <c r="J81" s="52">
        <v>500</v>
      </c>
      <c r="K81" s="196" t="s">
        <v>265</v>
      </c>
      <c r="L81" s="197"/>
      <c r="M81" s="198"/>
      <c r="N81" s="59" t="s">
        <v>211</v>
      </c>
      <c r="O81" s="196" t="s">
        <v>266</v>
      </c>
      <c r="P81" s="198"/>
    </row>
    <row r="82" spans="4:17" ht="29.5" thickBot="1" x14ac:dyDescent="0.6">
      <c r="F82" s="60"/>
      <c r="K82" s="52">
        <v>501</v>
      </c>
      <c r="L82" s="199" t="s">
        <v>169</v>
      </c>
      <c r="M82" s="200"/>
      <c r="N82" s="201"/>
      <c r="O82" s="59" t="s">
        <v>211</v>
      </c>
      <c r="P82" s="196" t="s">
        <v>212</v>
      </c>
      <c r="Q82" s="198"/>
    </row>
    <row r="83" spans="4:17" ht="29.5" thickBot="1" x14ac:dyDescent="0.6">
      <c r="F83" s="60"/>
      <c r="K83" s="52">
        <v>505</v>
      </c>
      <c r="L83" s="199" t="s">
        <v>154</v>
      </c>
      <c r="M83" s="200"/>
      <c r="N83" s="201"/>
      <c r="O83" s="65" t="s">
        <v>217</v>
      </c>
      <c r="P83" s="196" t="s">
        <v>212</v>
      </c>
      <c r="Q83" s="198"/>
    </row>
    <row r="84" spans="4:17" ht="29.5" thickBot="1" x14ac:dyDescent="0.6">
      <c r="F84" s="60"/>
      <c r="K84" s="52">
        <v>509</v>
      </c>
      <c r="L84" s="199" t="s">
        <v>76</v>
      </c>
      <c r="M84" s="200"/>
      <c r="N84" s="201"/>
      <c r="O84" s="59" t="s">
        <v>211</v>
      </c>
      <c r="P84" s="196" t="s">
        <v>212</v>
      </c>
      <c r="Q84" s="198"/>
    </row>
    <row r="85" spans="4:17" ht="29.5" thickBot="1" x14ac:dyDescent="0.6">
      <c r="F85" s="60"/>
      <c r="H85" s="67" t="s">
        <v>319</v>
      </c>
      <c r="I85" s="196" t="s">
        <v>91</v>
      </c>
      <c r="J85" s="197"/>
      <c r="K85" s="198"/>
      <c r="L85" s="59" t="s">
        <v>217</v>
      </c>
      <c r="M85" s="196" t="s">
        <v>266</v>
      </c>
      <c r="N85" s="198"/>
      <c r="O85" s="86"/>
      <c r="P85" s="66"/>
      <c r="Q85" s="66"/>
    </row>
    <row r="86" spans="4:17" ht="29.5" thickBot="1" x14ac:dyDescent="0.6">
      <c r="F86" s="60"/>
      <c r="I86" s="52">
        <v>521</v>
      </c>
      <c r="J86" s="196" t="s">
        <v>72</v>
      </c>
      <c r="K86" s="197"/>
      <c r="L86" s="198"/>
      <c r="M86" s="59" t="s">
        <v>211</v>
      </c>
      <c r="N86" s="196" t="s">
        <v>212</v>
      </c>
      <c r="O86" s="198"/>
    </row>
    <row r="87" spans="4:17" ht="29.5" thickBot="1" x14ac:dyDescent="0.6">
      <c r="F87" s="60"/>
      <c r="I87" s="52">
        <v>522</v>
      </c>
      <c r="J87" s="196" t="s">
        <v>268</v>
      </c>
      <c r="K87" s="197"/>
      <c r="L87" s="198"/>
      <c r="M87" s="59" t="s">
        <v>211</v>
      </c>
      <c r="N87" s="196" t="s">
        <v>212</v>
      </c>
      <c r="O87" s="198"/>
    </row>
    <row r="88" spans="4:17" ht="29.5" thickBot="1" x14ac:dyDescent="0.6">
      <c r="F88" s="60"/>
      <c r="G88" s="52">
        <v>610</v>
      </c>
      <c r="H88" s="196" t="s">
        <v>269</v>
      </c>
      <c r="I88" s="197"/>
      <c r="J88" s="198"/>
      <c r="K88" s="59" t="s">
        <v>217</v>
      </c>
      <c r="L88" s="196" t="s">
        <v>212</v>
      </c>
      <c r="M88" s="198"/>
    </row>
    <row r="89" spans="4:17" ht="29.5" thickBot="1" x14ac:dyDescent="0.6">
      <c r="F89" s="60"/>
      <c r="G89" s="52">
        <v>620</v>
      </c>
      <c r="H89" s="196" t="s">
        <v>180</v>
      </c>
      <c r="I89" s="197"/>
      <c r="J89" s="198"/>
      <c r="K89" s="59" t="s">
        <v>211</v>
      </c>
      <c r="L89" s="196" t="s">
        <v>212</v>
      </c>
      <c r="M89" s="198"/>
    </row>
    <row r="90" spans="4:17" ht="29" x14ac:dyDescent="0.55000000000000004">
      <c r="F90" s="60"/>
    </row>
    <row r="91" spans="4:17" ht="29" x14ac:dyDescent="0.55000000000000004">
      <c r="F91" s="60"/>
    </row>
    <row r="92" spans="4:17" ht="29" x14ac:dyDescent="0.55000000000000004">
      <c r="F92" s="60"/>
    </row>
    <row r="93" spans="4:17" ht="28.5" x14ac:dyDescent="0.55000000000000004">
      <c r="D93" s="11" t="s">
        <v>229</v>
      </c>
      <c r="E93" s="170" t="s">
        <v>230</v>
      </c>
      <c r="F93" s="170"/>
      <c r="G93" s="170"/>
    </row>
    <row r="94" spans="4:17" ht="29" x14ac:dyDescent="0.55000000000000004">
      <c r="E94" s="60" t="s">
        <v>228</v>
      </c>
    </row>
    <row r="95" spans="4:17" ht="28.5" x14ac:dyDescent="0.55000000000000004">
      <c r="D95" s="11" t="s">
        <v>231</v>
      </c>
      <c r="E95" s="170" t="s">
        <v>232</v>
      </c>
      <c r="F95" s="170"/>
      <c r="G95" s="170"/>
    </row>
    <row r="96" spans="4:17" ht="29" x14ac:dyDescent="0.55000000000000004">
      <c r="E96" s="60"/>
    </row>
    <row r="97" spans="4:15" ht="28.5" x14ac:dyDescent="0.55000000000000004">
      <c r="E97" s="11" t="s">
        <v>233</v>
      </c>
      <c r="F97" s="170" t="s">
        <v>234</v>
      </c>
      <c r="G97" s="170"/>
      <c r="H97" s="170"/>
    </row>
    <row r="99" spans="4:15" ht="1.75" hidden="1" customHeight="1" thickBot="1" x14ac:dyDescent="0.6">
      <c r="F99" s="52">
        <v>910</v>
      </c>
      <c r="G99" s="196" t="s">
        <v>235</v>
      </c>
      <c r="H99" s="197"/>
      <c r="I99" s="198"/>
      <c r="J99" s="59" t="s">
        <v>217</v>
      </c>
      <c r="K99" s="196" t="s">
        <v>212</v>
      </c>
      <c r="L99" s="198"/>
    </row>
    <row r="100" spans="4:15" ht="1.75" hidden="1" customHeight="1" x14ac:dyDescent="0.55000000000000004">
      <c r="E100" s="60"/>
    </row>
    <row r="101" spans="4:15" ht="28.5" x14ac:dyDescent="0.55000000000000004">
      <c r="E101" s="11" t="s">
        <v>236</v>
      </c>
      <c r="F101" s="170" t="s">
        <v>237</v>
      </c>
      <c r="G101" s="170"/>
      <c r="H101" s="170"/>
    </row>
    <row r="103" spans="4:15" ht="29.5" hidden="1" thickBot="1" x14ac:dyDescent="0.6">
      <c r="F103" s="52">
        <v>980</v>
      </c>
      <c r="G103" s="196" t="s">
        <v>238</v>
      </c>
      <c r="H103" s="197"/>
      <c r="I103" s="198"/>
      <c r="J103" s="59" t="s">
        <v>217</v>
      </c>
      <c r="K103" s="196" t="s">
        <v>212</v>
      </c>
      <c r="L103" s="198"/>
    </row>
    <row r="104" spans="4:15" hidden="1" x14ac:dyDescent="0.55000000000000004"/>
    <row r="105" spans="4:15" ht="28.5" x14ac:dyDescent="0.55000000000000004">
      <c r="E105" s="11" t="s">
        <v>239</v>
      </c>
      <c r="F105" s="170" t="s">
        <v>240</v>
      </c>
      <c r="G105" s="170"/>
      <c r="H105" s="170"/>
    </row>
    <row r="107" spans="4:15" ht="1.75" hidden="1" customHeight="1" thickBot="1" x14ac:dyDescent="0.6">
      <c r="F107" s="52">
        <v>990</v>
      </c>
      <c r="G107" s="196" t="s">
        <v>240</v>
      </c>
      <c r="H107" s="197"/>
      <c r="I107" s="198"/>
      <c r="J107" s="59" t="s">
        <v>211</v>
      </c>
      <c r="K107" s="196" t="s">
        <v>212</v>
      </c>
      <c r="L107" s="198"/>
    </row>
    <row r="108" spans="4:15" ht="1.75" hidden="1" customHeight="1" x14ac:dyDescent="0.55000000000000004"/>
    <row r="109" spans="4:15" ht="1.75" hidden="1" customHeight="1" x14ac:dyDescent="0.55000000000000004">
      <c r="E109" s="60"/>
    </row>
    <row r="110" spans="4:15" ht="29" x14ac:dyDescent="0.55000000000000004">
      <c r="D110" s="11" t="s">
        <v>241</v>
      </c>
      <c r="E110" s="170" t="s">
        <v>242</v>
      </c>
      <c r="F110" s="170"/>
      <c r="G110" s="170"/>
      <c r="H110" s="61" t="s">
        <v>243</v>
      </c>
    </row>
    <row r="111" spans="4:15" ht="24" customHeight="1" thickBot="1" x14ac:dyDescent="0.6"/>
    <row r="112" spans="4:15" ht="24" customHeight="1" thickBot="1" x14ac:dyDescent="0.6">
      <c r="F112" s="52">
        <v>701</v>
      </c>
      <c r="G112" s="199" t="s">
        <v>244</v>
      </c>
      <c r="H112" s="200"/>
      <c r="I112" s="200"/>
      <c r="J112" s="200"/>
      <c r="K112" s="200"/>
      <c r="L112" s="201"/>
      <c r="M112" s="59" t="s">
        <v>211</v>
      </c>
      <c r="N112" s="196" t="s">
        <v>212</v>
      </c>
      <c r="O112" s="198"/>
    </row>
    <row r="113" spans="6:18" ht="24" customHeight="1" thickBot="1" x14ac:dyDescent="0.6">
      <c r="G113" s="62" t="s">
        <v>245</v>
      </c>
    </row>
    <row r="114" spans="6:18" ht="24" customHeight="1" thickBot="1" x14ac:dyDescent="0.6">
      <c r="F114" s="52">
        <v>702</v>
      </c>
      <c r="G114" s="199" t="s">
        <v>246</v>
      </c>
      <c r="H114" s="200"/>
      <c r="I114" s="200"/>
      <c r="J114" s="200"/>
      <c r="K114" s="200"/>
      <c r="L114" s="201"/>
      <c r="M114" s="59" t="s">
        <v>217</v>
      </c>
      <c r="N114" s="196" t="s">
        <v>212</v>
      </c>
      <c r="O114" s="198"/>
    </row>
    <row r="115" spans="6:18" ht="24" customHeight="1" thickBot="1" x14ac:dyDescent="0.6"/>
    <row r="116" spans="6:18" ht="24" customHeight="1" thickBot="1" x14ac:dyDescent="0.6">
      <c r="F116" s="52">
        <v>703</v>
      </c>
      <c r="G116" s="199" t="s">
        <v>41</v>
      </c>
      <c r="H116" s="200"/>
      <c r="I116" s="200"/>
      <c r="J116" s="200"/>
      <c r="K116" s="200"/>
      <c r="L116" s="201"/>
      <c r="M116" s="59" t="s">
        <v>211</v>
      </c>
      <c r="N116" s="202" t="s">
        <v>247</v>
      </c>
      <c r="O116" s="203"/>
    </row>
    <row r="117" spans="6:18" ht="24" customHeight="1" thickBot="1" x14ac:dyDescent="0.6">
      <c r="G117" s="193" t="s">
        <v>248</v>
      </c>
      <c r="H117" s="194"/>
      <c r="I117" s="195"/>
    </row>
    <row r="118" spans="6:18" ht="24" customHeight="1" thickBot="1" x14ac:dyDescent="0.6">
      <c r="G118" s="214" t="s">
        <v>249</v>
      </c>
      <c r="H118" s="215"/>
      <c r="I118" s="215"/>
      <c r="J118" s="215"/>
      <c r="K118" s="215"/>
      <c r="L118" s="215"/>
      <c r="M118" s="215"/>
      <c r="N118" s="215"/>
      <c r="O118" s="215"/>
      <c r="P118" s="215"/>
      <c r="Q118" s="56"/>
      <c r="R118" s="57"/>
    </row>
    <row r="119" spans="6:18" ht="24" customHeight="1" x14ac:dyDescent="0.55000000000000004">
      <c r="G119" s="64" t="s">
        <v>250</v>
      </c>
    </row>
    <row r="120" spans="6:18" ht="24" customHeight="1" thickBot="1" x14ac:dyDescent="0.6"/>
    <row r="121" spans="6:18" ht="24" customHeight="1" thickBot="1" x14ac:dyDescent="0.6">
      <c r="F121" s="52">
        <v>711</v>
      </c>
      <c r="G121" s="199" t="s">
        <v>284</v>
      </c>
      <c r="H121" s="200"/>
      <c r="I121" s="200"/>
      <c r="J121" s="200"/>
      <c r="K121" s="200"/>
      <c r="L121" s="201"/>
      <c r="M121" s="59" t="s">
        <v>211</v>
      </c>
      <c r="N121" s="196" t="s">
        <v>212</v>
      </c>
      <c r="O121" s="198"/>
    </row>
    <row r="122" spans="6:18" ht="24" customHeight="1" thickBot="1" x14ac:dyDescent="0.6">
      <c r="G122" s="62" t="s">
        <v>245</v>
      </c>
    </row>
    <row r="123" spans="6:18" ht="24" customHeight="1" thickBot="1" x14ac:dyDescent="0.6">
      <c r="F123" s="52">
        <v>712</v>
      </c>
      <c r="G123" s="199" t="s">
        <v>285</v>
      </c>
      <c r="H123" s="200"/>
      <c r="I123" s="200"/>
      <c r="J123" s="200"/>
      <c r="K123" s="200"/>
      <c r="L123" s="201"/>
      <c r="M123" s="59" t="s">
        <v>217</v>
      </c>
      <c r="N123" s="196" t="s">
        <v>212</v>
      </c>
      <c r="O123" s="198"/>
    </row>
    <row r="124" spans="6:18" ht="24" customHeight="1" thickBot="1" x14ac:dyDescent="0.6"/>
    <row r="125" spans="6:18" ht="24" customHeight="1" thickBot="1" x14ac:dyDescent="0.6">
      <c r="F125" s="52">
        <v>713</v>
      </c>
      <c r="G125" s="199" t="s">
        <v>286</v>
      </c>
      <c r="H125" s="200"/>
      <c r="I125" s="200"/>
      <c r="J125" s="200"/>
      <c r="K125" s="200"/>
      <c r="L125" s="201"/>
      <c r="M125" s="59" t="s">
        <v>217</v>
      </c>
      <c r="N125" s="196" t="s">
        <v>212</v>
      </c>
      <c r="O125" s="198"/>
    </row>
    <row r="126" spans="6:18" ht="24" customHeight="1" thickBot="1" x14ac:dyDescent="0.6"/>
    <row r="127" spans="6:18" ht="24" customHeight="1" thickBot="1" x14ac:dyDescent="0.6">
      <c r="F127" s="52">
        <v>714</v>
      </c>
      <c r="G127" s="199" t="s">
        <v>287</v>
      </c>
      <c r="H127" s="200"/>
      <c r="I127" s="200"/>
      <c r="J127" s="200"/>
      <c r="K127" s="200"/>
      <c r="L127" s="201"/>
      <c r="M127" s="59" t="s">
        <v>211</v>
      </c>
      <c r="N127" s="202" t="s">
        <v>247</v>
      </c>
      <c r="O127" s="203"/>
    </row>
    <row r="128" spans="6:18" ht="24" customHeight="1" thickBot="1" x14ac:dyDescent="0.6">
      <c r="G128" s="193" t="s">
        <v>248</v>
      </c>
      <c r="H128" s="194"/>
      <c r="I128" s="195"/>
    </row>
    <row r="129" spans="3:18" ht="24" customHeight="1" thickBot="1" x14ac:dyDescent="0.6">
      <c r="G129" s="63" t="s">
        <v>288</v>
      </c>
      <c r="H129" s="56"/>
      <c r="I129" s="56"/>
      <c r="J129" s="56"/>
      <c r="K129" s="56"/>
      <c r="L129" s="56"/>
      <c r="M129" s="56"/>
      <c r="N129" s="56"/>
      <c r="O129" s="56"/>
      <c r="P129" s="56"/>
      <c r="Q129" s="56"/>
      <c r="R129" s="57"/>
    </row>
    <row r="130" spans="3:18" ht="24" customHeight="1" x14ac:dyDescent="0.55000000000000004">
      <c r="G130" s="64" t="s">
        <v>250</v>
      </c>
    </row>
    <row r="131" spans="3:18" ht="24" customHeight="1" thickBot="1" x14ac:dyDescent="0.6"/>
    <row r="132" spans="3:18" ht="24" customHeight="1" thickBot="1" x14ac:dyDescent="0.6">
      <c r="F132" s="52">
        <v>715</v>
      </c>
      <c r="G132" s="199" t="s">
        <v>317</v>
      </c>
      <c r="H132" s="200"/>
      <c r="I132" s="200"/>
      <c r="J132" s="200"/>
      <c r="K132" s="200"/>
      <c r="L132" s="201"/>
      <c r="M132" s="59" t="s">
        <v>211</v>
      </c>
      <c r="N132" s="202" t="s">
        <v>247</v>
      </c>
      <c r="O132" s="203"/>
    </row>
    <row r="133" spans="3:18" ht="24" customHeight="1" thickBot="1" x14ac:dyDescent="0.6">
      <c r="G133" s="193" t="s">
        <v>248</v>
      </c>
      <c r="H133" s="194"/>
      <c r="I133" s="195"/>
    </row>
    <row r="134" spans="3:18" ht="24" customHeight="1" thickBot="1" x14ac:dyDescent="0.6">
      <c r="G134" s="63" t="s">
        <v>318</v>
      </c>
      <c r="H134" s="56"/>
      <c r="I134" s="56"/>
      <c r="J134" s="56"/>
      <c r="K134" s="56"/>
      <c r="L134" s="56"/>
      <c r="M134" s="56"/>
      <c r="N134" s="56"/>
      <c r="O134" s="56"/>
      <c r="P134" s="56"/>
      <c r="Q134" s="56"/>
      <c r="R134" s="57"/>
    </row>
    <row r="135" spans="3:18" ht="24" customHeight="1" x14ac:dyDescent="0.55000000000000004">
      <c r="G135" s="64" t="s">
        <v>250</v>
      </c>
    </row>
    <row r="136" spans="3:18" ht="24" customHeight="1" thickBot="1" x14ac:dyDescent="0.6">
      <c r="G136" s="64"/>
    </row>
    <row r="137" spans="3:18" ht="24" customHeight="1" thickBot="1" x14ac:dyDescent="0.6">
      <c r="F137" s="52">
        <v>716</v>
      </c>
      <c r="G137" s="199" t="s">
        <v>94</v>
      </c>
      <c r="H137" s="200"/>
      <c r="I137" s="200"/>
      <c r="J137" s="200"/>
      <c r="K137" s="200"/>
      <c r="L137" s="201"/>
      <c r="M137" s="59" t="s">
        <v>211</v>
      </c>
      <c r="N137" s="202" t="s">
        <v>247</v>
      </c>
      <c r="O137" s="203"/>
    </row>
    <row r="138" spans="3:18" ht="24" customHeight="1" thickBot="1" x14ac:dyDescent="0.6">
      <c r="G138" s="193" t="s">
        <v>248</v>
      </c>
      <c r="H138" s="194"/>
      <c r="I138" s="195"/>
    </row>
    <row r="139" spans="3:18" ht="24" customHeight="1" thickBot="1" x14ac:dyDescent="0.6">
      <c r="G139" s="63" t="s">
        <v>320</v>
      </c>
      <c r="H139" s="56"/>
      <c r="I139" s="56"/>
      <c r="J139" s="56"/>
      <c r="K139" s="56"/>
      <c r="L139" s="56"/>
      <c r="M139" s="56"/>
      <c r="N139" s="56"/>
      <c r="O139" s="56"/>
      <c r="P139" s="56"/>
      <c r="Q139" s="56"/>
      <c r="R139" s="57"/>
    </row>
    <row r="140" spans="3:18" ht="24" customHeight="1" x14ac:dyDescent="0.55000000000000004">
      <c r="G140" s="64" t="s">
        <v>250</v>
      </c>
    </row>
    <row r="141" spans="3:18" ht="24" customHeight="1" thickBot="1" x14ac:dyDescent="0.6">
      <c r="G141" s="64"/>
    </row>
    <row r="142" spans="3:18" ht="29" thickBot="1" x14ac:dyDescent="0.6">
      <c r="C142" s="52">
        <v>5</v>
      </c>
      <c r="D142" s="206" t="s">
        <v>251</v>
      </c>
      <c r="E142" s="207"/>
      <c r="F142" s="207"/>
      <c r="G142" s="207"/>
      <c r="H142" s="207"/>
      <c r="I142" s="208"/>
    </row>
    <row r="144" spans="3:18" ht="32.4" customHeight="1" x14ac:dyDescent="0.55000000000000004">
      <c r="D144" s="11" t="s">
        <v>252</v>
      </c>
      <c r="E144" s="213" t="s">
        <v>54</v>
      </c>
      <c r="F144" s="213"/>
      <c r="G144" s="213"/>
    </row>
    <row r="145" spans="3:15" ht="32.4" customHeight="1" x14ac:dyDescent="0.55000000000000004">
      <c r="E145" s="11" t="s">
        <v>258</v>
      </c>
      <c r="F145" s="212" t="s">
        <v>58</v>
      </c>
      <c r="G145" s="212"/>
      <c r="H145" s="212"/>
    </row>
    <row r="146" spans="3:15" ht="32.4" customHeight="1" x14ac:dyDescent="0.55000000000000004">
      <c r="E146" s="11" t="s">
        <v>260</v>
      </c>
      <c r="F146" s="212" t="s">
        <v>60</v>
      </c>
      <c r="G146" s="212"/>
      <c r="H146" s="212"/>
    </row>
    <row r="147" spans="3:15" ht="32.4" customHeight="1" x14ac:dyDescent="0.55000000000000004">
      <c r="E147" s="11" t="s">
        <v>261</v>
      </c>
      <c r="F147" s="212" t="s">
        <v>262</v>
      </c>
      <c r="G147" s="212"/>
      <c r="H147" s="212"/>
    </row>
    <row r="148" spans="3:15" ht="32.4" customHeight="1" x14ac:dyDescent="0.55000000000000004">
      <c r="E148" s="11" t="s">
        <v>263</v>
      </c>
      <c r="F148" s="212" t="s">
        <v>264</v>
      </c>
      <c r="G148" s="212"/>
      <c r="H148" s="212"/>
    </row>
    <row r="149" spans="3:15" ht="32.4" customHeight="1" thickBot="1" x14ac:dyDescent="0.6"/>
    <row r="150" spans="3:15" ht="32.4" customHeight="1" thickBot="1" x14ac:dyDescent="0.6">
      <c r="C150" s="52">
        <v>6</v>
      </c>
      <c r="D150" s="206" t="s">
        <v>253</v>
      </c>
      <c r="E150" s="207"/>
      <c r="F150" s="207"/>
      <c r="G150" s="207"/>
      <c r="H150" s="207"/>
      <c r="I150" s="208"/>
    </row>
    <row r="151" spans="3:15" ht="7.25" customHeight="1" x14ac:dyDescent="0.55000000000000004"/>
    <row r="152" spans="3:15" ht="21" customHeight="1" x14ac:dyDescent="0.55000000000000004">
      <c r="D152" s="60" t="s">
        <v>228</v>
      </c>
    </row>
    <row r="153" spans="3:15" ht="7.25" customHeight="1" thickBot="1" x14ac:dyDescent="0.6"/>
    <row r="154" spans="3:15" ht="29" thickBot="1" x14ac:dyDescent="0.6">
      <c r="C154" s="52">
        <v>7</v>
      </c>
      <c r="D154" s="206" t="s">
        <v>254</v>
      </c>
      <c r="E154" s="207"/>
      <c r="F154" s="207"/>
      <c r="G154" s="207"/>
      <c r="H154" s="207"/>
      <c r="I154" s="208"/>
    </row>
    <row r="155" spans="3:15" ht="10.25" customHeight="1" x14ac:dyDescent="0.55000000000000004"/>
    <row r="156" spans="3:15" ht="26.4" hidden="1" customHeight="1" thickBot="1" x14ac:dyDescent="0.6">
      <c r="D156" s="52" t="s">
        <v>255</v>
      </c>
      <c r="E156" s="209" t="s">
        <v>256</v>
      </c>
      <c r="F156" s="210"/>
      <c r="G156" s="210"/>
      <c r="H156" s="210"/>
      <c r="I156" s="210"/>
      <c r="J156" s="210"/>
      <c r="K156" s="210"/>
      <c r="L156" s="210"/>
      <c r="M156" s="210"/>
      <c r="N156" s="210"/>
      <c r="O156" s="211"/>
    </row>
    <row r="157" spans="3:15" hidden="1" x14ac:dyDescent="0.55000000000000004"/>
  </sheetData>
  <mergeCells count="132">
    <mergeCell ref="B14:K14"/>
    <mergeCell ref="D16:I16"/>
    <mergeCell ref="D21:I21"/>
    <mergeCell ref="E23:K23"/>
    <mergeCell ref="B2:I2"/>
    <mergeCell ref="J2:K2"/>
    <mergeCell ref="L2:T2"/>
    <mergeCell ref="B4:T4"/>
    <mergeCell ref="B5:T5"/>
    <mergeCell ref="C11:E11"/>
    <mergeCell ref="G11:I11"/>
    <mergeCell ref="J11:K11"/>
    <mergeCell ref="L11:O11"/>
    <mergeCell ref="Q11:R11"/>
    <mergeCell ref="B8:T8"/>
    <mergeCell ref="G39:I39"/>
    <mergeCell ref="K39:L39"/>
    <mergeCell ref="F42:H42"/>
    <mergeCell ref="G44:I44"/>
    <mergeCell ref="K44:L44"/>
    <mergeCell ref="F46:H46"/>
    <mergeCell ref="G40:I40"/>
    <mergeCell ref="K40:L40"/>
    <mergeCell ref="D25:I25"/>
    <mergeCell ref="E27:K27"/>
    <mergeCell ref="D31:I31"/>
    <mergeCell ref="E34:G34"/>
    <mergeCell ref="F36:H36"/>
    <mergeCell ref="G38:I38"/>
    <mergeCell ref="K38:L38"/>
    <mergeCell ref="K66:L66"/>
    <mergeCell ref="K81:M81"/>
    <mergeCell ref="H89:J89"/>
    <mergeCell ref="G48:I48"/>
    <mergeCell ref="K48:L48"/>
    <mergeCell ref="G50:I50"/>
    <mergeCell ref="K50:L50"/>
    <mergeCell ref="E52:G52"/>
    <mergeCell ref="F54:H54"/>
    <mergeCell ref="G71:I71"/>
    <mergeCell ref="K71:L71"/>
    <mergeCell ref="G75:I75"/>
    <mergeCell ref="K75:L75"/>
    <mergeCell ref="H88:J88"/>
    <mergeCell ref="L88:M88"/>
    <mergeCell ref="J79:L79"/>
    <mergeCell ref="L84:N84"/>
    <mergeCell ref="G103:I103"/>
    <mergeCell ref="K103:L103"/>
    <mergeCell ref="F105:H105"/>
    <mergeCell ref="G56:I56"/>
    <mergeCell ref="K56:L56"/>
    <mergeCell ref="F59:H59"/>
    <mergeCell ref="E93:G93"/>
    <mergeCell ref="E95:G95"/>
    <mergeCell ref="F97:H97"/>
    <mergeCell ref="G61:I61"/>
    <mergeCell ref="K61:L61"/>
    <mergeCell ref="H62:J62"/>
    <mergeCell ref="L62:M62"/>
    <mergeCell ref="G68:I68"/>
    <mergeCell ref="K68:L68"/>
    <mergeCell ref="G69:I69"/>
    <mergeCell ref="K69:L69"/>
    <mergeCell ref="G57:I57"/>
    <mergeCell ref="K57:L57"/>
    <mergeCell ref="H63:J63"/>
    <mergeCell ref="L63:M63"/>
    <mergeCell ref="H64:J64"/>
    <mergeCell ref="L64:M64"/>
    <mergeCell ref="G66:I66"/>
    <mergeCell ref="D154:I154"/>
    <mergeCell ref="E156:O156"/>
    <mergeCell ref="F145:H145"/>
    <mergeCell ref="F146:H146"/>
    <mergeCell ref="F147:H147"/>
    <mergeCell ref="F148:H148"/>
    <mergeCell ref="G116:L116"/>
    <mergeCell ref="N116:O116"/>
    <mergeCell ref="G117:I117"/>
    <mergeCell ref="D142:I142"/>
    <mergeCell ref="E144:G144"/>
    <mergeCell ref="D150:I150"/>
    <mergeCell ref="G127:L127"/>
    <mergeCell ref="N127:O127"/>
    <mergeCell ref="G128:I128"/>
    <mergeCell ref="G125:L125"/>
    <mergeCell ref="N125:O125"/>
    <mergeCell ref="G121:L121"/>
    <mergeCell ref="N121:O121"/>
    <mergeCell ref="G123:L123"/>
    <mergeCell ref="N123:O123"/>
    <mergeCell ref="G118:P118"/>
    <mergeCell ref="G132:L132"/>
    <mergeCell ref="N132:O132"/>
    <mergeCell ref="P84:Q84"/>
    <mergeCell ref="N79:O79"/>
    <mergeCell ref="K80:M80"/>
    <mergeCell ref="O80:P80"/>
    <mergeCell ref="J87:L87"/>
    <mergeCell ref="N87:O87"/>
    <mergeCell ref="E73:H73"/>
    <mergeCell ref="L82:N82"/>
    <mergeCell ref="P82:Q82"/>
    <mergeCell ref="L83:N83"/>
    <mergeCell ref="P83:Q83"/>
    <mergeCell ref="J86:L86"/>
    <mergeCell ref="N86:O86"/>
    <mergeCell ref="G133:I133"/>
    <mergeCell ref="I85:K85"/>
    <mergeCell ref="M85:N85"/>
    <mergeCell ref="G137:L137"/>
    <mergeCell ref="N137:O137"/>
    <mergeCell ref="G138:I138"/>
    <mergeCell ref="L89:M89"/>
    <mergeCell ref="H76:J76"/>
    <mergeCell ref="L76:M76"/>
    <mergeCell ref="J78:L78"/>
    <mergeCell ref="N78:O78"/>
    <mergeCell ref="O81:P81"/>
    <mergeCell ref="I77:K77"/>
    <mergeCell ref="M77:N77"/>
    <mergeCell ref="G107:I107"/>
    <mergeCell ref="K107:L107"/>
    <mergeCell ref="E110:G110"/>
    <mergeCell ref="G112:L112"/>
    <mergeCell ref="N112:O112"/>
    <mergeCell ref="G114:L114"/>
    <mergeCell ref="N114:O114"/>
    <mergeCell ref="G99:I99"/>
    <mergeCell ref="K99:L99"/>
    <mergeCell ref="F101:H101"/>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2.83203125" style="1" customWidth="1"/>
    <col min="6" max="6" width="4.83203125" style="1" customWidth="1"/>
    <col min="7" max="7" width="8.9140625" style="1" customWidth="1"/>
    <col min="8" max="8" width="4.83203125" style="1" customWidth="1"/>
    <col min="9" max="9" width="10.9140625" style="1" customWidth="1"/>
    <col min="10" max="10" width="4.1640625" style="1" customWidth="1"/>
    <col min="11" max="11" width="10.4140625" style="1" customWidth="1"/>
    <col min="12" max="12" width="6.83203125" style="1" customWidth="1"/>
    <col min="13" max="13" width="6.9140625" style="1" customWidth="1"/>
    <col min="14" max="21" width="13.83203125" style="1" customWidth="1"/>
    <col min="22" max="16384" width="8.6640625" style="1"/>
  </cols>
  <sheetData>
    <row r="1" spans="2:21" ht="25.5" x14ac:dyDescent="0.85">
      <c r="B1" s="5" t="s">
        <v>26</v>
      </c>
      <c r="C1" s="5"/>
      <c r="D1" s="5"/>
      <c r="E1" s="5"/>
      <c r="F1" s="5"/>
      <c r="G1" s="5"/>
      <c r="H1" s="5"/>
      <c r="I1" s="5"/>
      <c r="J1" s="5"/>
      <c r="K1" s="5"/>
      <c r="L1" s="6"/>
      <c r="M1" s="6"/>
      <c r="N1" s="6"/>
      <c r="O1" s="6"/>
      <c r="P1" s="6"/>
      <c r="Q1" s="6"/>
      <c r="R1" s="6"/>
      <c r="S1" s="6"/>
      <c r="T1" s="34"/>
      <c r="U1" s="34"/>
    </row>
    <row r="2" spans="2:21" ht="38" x14ac:dyDescent="1.25">
      <c r="B2" s="171" t="s">
        <v>27</v>
      </c>
      <c r="C2" s="171"/>
      <c r="D2" s="171"/>
      <c r="E2" s="171"/>
      <c r="F2" s="171"/>
      <c r="G2" s="171"/>
      <c r="H2" s="171"/>
      <c r="I2" s="171"/>
      <c r="J2" s="230" t="str">
        <f>A①_管理部_入力!J2</f>
        <v>第4-6問</v>
      </c>
      <c r="K2" s="230"/>
      <c r="L2" s="230"/>
      <c r="M2" s="230"/>
      <c r="N2" s="219" t="str">
        <f>A①_営業部_入力!M2</f>
        <v>部門別月次予算PL（その４-6）</v>
      </c>
      <c r="O2" s="219"/>
      <c r="P2" s="219"/>
      <c r="Q2" s="219"/>
      <c r="R2" s="219"/>
      <c r="S2" s="219"/>
      <c r="T2" s="219"/>
      <c r="U2" s="219"/>
    </row>
    <row r="3" spans="2:21" ht="31.5" x14ac:dyDescent="1.05">
      <c r="B3" s="8"/>
      <c r="C3" s="30" t="str">
        <f>B⓵_マスタ登録!B3</f>
        <v>②予算会計システム（その5【管理部】：入力画面→予算仕訳→予算元帳→予算PL）</v>
      </c>
      <c r="D3" s="8"/>
      <c r="E3" s="8"/>
      <c r="F3" s="8"/>
      <c r="G3" s="30"/>
      <c r="H3" s="8"/>
      <c r="I3" s="8"/>
      <c r="J3" s="41"/>
      <c r="K3" s="41"/>
      <c r="L3" s="9"/>
      <c r="M3" s="9"/>
      <c r="N3" s="41" t="s">
        <v>53</v>
      </c>
      <c r="O3" s="9"/>
      <c r="P3" s="9"/>
      <c r="Q3" s="9"/>
      <c r="R3" s="9"/>
      <c r="S3" s="9"/>
      <c r="T3" s="9"/>
      <c r="U3" s="10"/>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x14ac:dyDescent="0.55000000000000004"/>
    <row r="7" spans="2:21" ht="28.5" x14ac:dyDescent="0.95">
      <c r="B7" s="12">
        <v>2</v>
      </c>
      <c r="C7" s="167" t="s">
        <v>192</v>
      </c>
      <c r="D7" s="168"/>
      <c r="E7" s="169"/>
      <c r="F7" s="11">
        <v>1</v>
      </c>
      <c r="G7" s="170" t="s">
        <v>381</v>
      </c>
      <c r="H7" s="170"/>
      <c r="I7" s="170"/>
      <c r="J7" s="31"/>
      <c r="K7" s="31"/>
      <c r="L7" s="31"/>
      <c r="M7" s="31"/>
      <c r="N7" s="31"/>
      <c r="O7" s="31"/>
      <c r="P7" s="31"/>
      <c r="Q7" s="31"/>
      <c r="R7" s="3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25" t="s">
        <v>377</v>
      </c>
      <c r="C9" s="126"/>
      <c r="D9" s="126"/>
      <c r="E9" s="126"/>
      <c r="F9" s="126"/>
      <c r="G9" s="126"/>
      <c r="H9" s="126"/>
      <c r="I9" s="126"/>
      <c r="J9" s="126"/>
      <c r="K9" s="126"/>
      <c r="L9" s="126"/>
      <c r="M9" s="126"/>
      <c r="N9" s="126"/>
      <c r="O9" s="126"/>
      <c r="P9" s="126"/>
      <c r="Q9" s="126"/>
      <c r="R9" s="126"/>
      <c r="S9" s="126"/>
      <c r="T9" s="126"/>
      <c r="U9" s="127"/>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customHeight="1" x14ac:dyDescent="0.55000000000000004">
      <c r="B11" s="125" t="str">
        <f>[1]A①_営業部_入力!B11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6"/>
      <c r="U11" s="127"/>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23" t="s">
        <v>58</v>
      </c>
      <c r="E15" s="124"/>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6" t="s">
        <v>60</v>
      </c>
      <c r="E16" s="137"/>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27" t="s">
        <v>192</v>
      </c>
      <c r="C20" s="228"/>
      <c r="D20" s="228"/>
      <c r="E20" s="228"/>
      <c r="F20" s="228"/>
      <c r="G20" s="228"/>
      <c r="H20" s="228"/>
      <c r="I20" s="228"/>
      <c r="J20" s="228"/>
      <c r="K20" s="228"/>
      <c r="L20" s="228"/>
      <c r="M20" s="228"/>
      <c r="N20" s="228"/>
      <c r="O20" s="228"/>
      <c r="P20" s="228"/>
      <c r="Q20" s="228"/>
      <c r="R20" s="228"/>
      <c r="S20" s="228"/>
      <c r="T20" s="229"/>
      <c r="U20" s="48"/>
    </row>
    <row r="21" spans="2:21" ht="19.75" customHeight="1" thickBot="1" x14ac:dyDescent="0.6">
      <c r="B21" s="143" t="s">
        <v>277</v>
      </c>
      <c r="C21" s="144"/>
      <c r="D21" s="144"/>
      <c r="E21" s="144"/>
      <c r="F21" s="144"/>
      <c r="G21" s="144"/>
      <c r="H21" s="144"/>
      <c r="I21" s="144"/>
      <c r="J21" s="144"/>
      <c r="K21" s="144"/>
      <c r="L21" s="144"/>
      <c r="M21" s="144"/>
      <c r="N21" s="144"/>
      <c r="O21" s="144"/>
      <c r="P21" s="144"/>
      <c r="Q21" s="144"/>
      <c r="R21" s="144"/>
      <c r="S21" s="144"/>
      <c r="T21" s="145"/>
      <c r="U21" s="48"/>
    </row>
    <row r="22" spans="2:21" ht="19.75" customHeight="1" thickBot="1" x14ac:dyDescent="0.6">
      <c r="B22" s="136" t="s">
        <v>63</v>
      </c>
      <c r="C22" s="138"/>
      <c r="D22" s="138"/>
      <c r="E22" s="138"/>
      <c r="F22" s="138"/>
      <c r="G22" s="138"/>
      <c r="H22" s="137"/>
      <c r="I22" s="136" t="s">
        <v>64</v>
      </c>
      <c r="J22" s="138"/>
      <c r="K22" s="138"/>
      <c r="L22" s="138"/>
      <c r="M22" s="138"/>
      <c r="N22" s="138"/>
      <c r="O22" s="137"/>
      <c r="P22" s="134" t="s">
        <v>65</v>
      </c>
      <c r="Q22" s="183"/>
      <c r="R22" s="183"/>
      <c r="S22" s="183"/>
      <c r="T22" s="135"/>
      <c r="U22" s="48"/>
    </row>
    <row r="23" spans="2:21" ht="19.75" customHeight="1" thickBot="1" x14ac:dyDescent="0.6">
      <c r="U23" s="48"/>
    </row>
    <row r="24" spans="2:21" ht="19.75" customHeight="1" thickBot="1" x14ac:dyDescent="0.6">
      <c r="B24" s="123" t="s">
        <v>278</v>
      </c>
      <c r="C24" s="139"/>
      <c r="D24" s="139"/>
      <c r="E24" s="139"/>
      <c r="F24" s="139"/>
      <c r="G24" s="139"/>
      <c r="H24" s="139"/>
      <c r="I24" s="139"/>
      <c r="J24" s="139"/>
      <c r="K24" s="139"/>
      <c r="L24" s="139"/>
      <c r="M24" s="139"/>
      <c r="N24" s="139"/>
      <c r="O24" s="139"/>
      <c r="P24" s="139"/>
      <c r="Q24" s="139"/>
      <c r="R24" s="139"/>
      <c r="S24" s="139"/>
      <c r="T24" s="124"/>
      <c r="U24" s="48"/>
    </row>
    <row r="25" spans="2:21" ht="19.75" customHeight="1" thickBot="1" x14ac:dyDescent="0.6">
      <c r="B25" s="136" t="s">
        <v>289</v>
      </c>
      <c r="C25" s="138"/>
      <c r="D25" s="138"/>
      <c r="E25" s="138"/>
      <c r="F25" s="138"/>
      <c r="G25" s="138"/>
      <c r="H25" s="137"/>
      <c r="I25" s="136" t="s">
        <v>292</v>
      </c>
      <c r="J25" s="138"/>
      <c r="K25" s="138"/>
      <c r="L25" s="138"/>
      <c r="M25" s="138"/>
      <c r="N25" s="138"/>
      <c r="O25" s="137"/>
      <c r="P25" s="123" t="s">
        <v>293</v>
      </c>
      <c r="Q25" s="139"/>
      <c r="R25" s="139"/>
      <c r="S25" s="139"/>
      <c r="T25" s="124"/>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136" t="s">
        <v>290</v>
      </c>
      <c r="C27" s="138"/>
      <c r="D27" s="138"/>
      <c r="E27" s="138"/>
      <c r="F27" s="138"/>
      <c r="G27" s="138"/>
      <c r="H27" s="137"/>
      <c r="I27" s="136" t="s">
        <v>291</v>
      </c>
      <c r="J27" s="138"/>
      <c r="K27" s="138"/>
      <c r="L27" s="138"/>
      <c r="M27" s="138"/>
      <c r="N27" s="138"/>
      <c r="O27" s="137"/>
      <c r="P27" s="123" t="s">
        <v>294</v>
      </c>
      <c r="Q27" s="139"/>
      <c r="R27" s="139"/>
      <c r="S27" s="139"/>
      <c r="T27" s="124"/>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136"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thickBot="1" x14ac:dyDescent="0.6">
      <c r="B30" s="46"/>
      <c r="C30" s="47"/>
      <c r="D30" s="47"/>
      <c r="E30" s="47"/>
      <c r="F30" s="47"/>
      <c r="G30" s="47"/>
      <c r="H30" s="47"/>
      <c r="I30" s="47"/>
      <c r="J30" s="47"/>
      <c r="K30" s="47"/>
      <c r="L30" s="47"/>
      <c r="M30" s="47"/>
      <c r="N30" s="47"/>
      <c r="O30" s="47"/>
      <c r="P30" s="47"/>
      <c r="Q30" s="47"/>
      <c r="R30" s="47"/>
      <c r="S30" s="47"/>
      <c r="T30" s="47"/>
      <c r="U30" s="48"/>
    </row>
    <row r="31" spans="2:21" ht="29" thickBot="1" x14ac:dyDescent="0.6">
      <c r="B31" s="128" t="s">
        <v>190</v>
      </c>
      <c r="C31" s="129"/>
      <c r="D31" s="129"/>
      <c r="E31" s="129"/>
      <c r="F31" s="129"/>
      <c r="G31" s="129"/>
      <c r="H31" s="129"/>
      <c r="I31" s="129"/>
      <c r="J31" s="129"/>
      <c r="K31" s="129"/>
      <c r="L31" s="129"/>
      <c r="M31" s="129"/>
      <c r="N31" s="129"/>
      <c r="O31" s="129"/>
      <c r="P31" s="129"/>
      <c r="Q31" s="129"/>
      <c r="R31" s="129"/>
      <c r="S31" s="129"/>
      <c r="T31" s="129"/>
      <c r="U31" s="130"/>
    </row>
    <row r="32" spans="2:21" ht="22.5" x14ac:dyDescent="0.55000000000000004">
      <c r="B32" s="38" t="s">
        <v>332</v>
      </c>
      <c r="C32" s="131" t="s">
        <v>2</v>
      </c>
      <c r="D32" s="132"/>
      <c r="E32" s="133"/>
      <c r="F32" s="131" t="s">
        <v>333</v>
      </c>
      <c r="G32" s="132"/>
      <c r="H32" s="132"/>
      <c r="I32" s="132"/>
      <c r="J32" s="133"/>
      <c r="K32" s="89" t="s">
        <v>280</v>
      </c>
      <c r="L32" s="44" t="s">
        <v>3</v>
      </c>
      <c r="M32" s="44" t="s">
        <v>4</v>
      </c>
      <c r="N32" s="45" t="s">
        <v>5</v>
      </c>
      <c r="O32" s="45" t="s">
        <v>6</v>
      </c>
      <c r="P32" s="45" t="s">
        <v>7</v>
      </c>
      <c r="Q32" s="45" t="s">
        <v>8</v>
      </c>
      <c r="R32" s="45" t="s">
        <v>9</v>
      </c>
      <c r="S32" s="45" t="s">
        <v>10</v>
      </c>
      <c r="T32" s="45" t="s">
        <v>11</v>
      </c>
      <c r="U32" s="37"/>
    </row>
    <row r="33" spans="2:21" ht="22.5" x14ac:dyDescent="0.55000000000000004">
      <c r="B33" s="141" t="s">
        <v>141</v>
      </c>
      <c r="C33" s="159" t="s">
        <v>115</v>
      </c>
      <c r="D33" s="160"/>
      <c r="E33" s="161"/>
      <c r="F33" s="180" t="s">
        <v>334</v>
      </c>
      <c r="G33" s="147"/>
      <c r="H33" s="147"/>
      <c r="I33" s="147"/>
      <c r="J33" s="148"/>
      <c r="K33" s="99"/>
      <c r="L33" s="141" t="s">
        <v>21</v>
      </c>
      <c r="M33" s="141" t="s">
        <v>22</v>
      </c>
      <c r="N33" s="2">
        <v>900</v>
      </c>
      <c r="O33" s="2">
        <v>900</v>
      </c>
      <c r="P33" s="2">
        <v>900</v>
      </c>
      <c r="Q33" s="2">
        <v>900</v>
      </c>
      <c r="R33" s="2">
        <v>900</v>
      </c>
      <c r="S33" s="2">
        <v>900</v>
      </c>
      <c r="T33" s="2">
        <f>SUM(N33:S33)</f>
        <v>5400</v>
      </c>
      <c r="U33" s="33"/>
    </row>
    <row r="34" spans="2:21" ht="22.5" x14ac:dyDescent="0.55000000000000004">
      <c r="B34" s="141"/>
      <c r="C34" s="159"/>
      <c r="D34" s="160"/>
      <c r="E34" s="161"/>
      <c r="F34" s="146"/>
      <c r="G34" s="147"/>
      <c r="H34" s="147"/>
      <c r="I34" s="147"/>
      <c r="J34" s="148"/>
      <c r="K34" s="99" t="s">
        <v>61</v>
      </c>
      <c r="L34" s="141"/>
      <c r="M34" s="141"/>
      <c r="N34" s="45" t="s">
        <v>13</v>
      </c>
      <c r="O34" s="45" t="s">
        <v>14</v>
      </c>
      <c r="P34" s="45" t="s">
        <v>15</v>
      </c>
      <c r="Q34" s="45" t="s">
        <v>16</v>
      </c>
      <c r="R34" s="45" t="s">
        <v>17</v>
      </c>
      <c r="S34" s="45" t="s">
        <v>18</v>
      </c>
      <c r="T34" s="45" t="s">
        <v>19</v>
      </c>
      <c r="U34" s="45" t="s">
        <v>20</v>
      </c>
    </row>
    <row r="35" spans="2:21" ht="23" thickBot="1" x14ac:dyDescent="0.6">
      <c r="B35" s="142"/>
      <c r="C35" s="162"/>
      <c r="D35" s="163"/>
      <c r="E35" s="164"/>
      <c r="F35" s="149"/>
      <c r="G35" s="150"/>
      <c r="H35" s="150"/>
      <c r="I35" s="150"/>
      <c r="J35" s="151"/>
      <c r="K35" s="108"/>
      <c r="L35" s="142"/>
      <c r="M35" s="142"/>
      <c r="N35" s="102">
        <v>900</v>
      </c>
      <c r="O35" s="102">
        <v>900</v>
      </c>
      <c r="P35" s="102">
        <v>900</v>
      </c>
      <c r="Q35" s="102">
        <v>900</v>
      </c>
      <c r="R35" s="102">
        <v>900</v>
      </c>
      <c r="S35" s="102"/>
      <c r="T35" s="102"/>
      <c r="U35" s="102"/>
    </row>
    <row r="36" spans="2:21" ht="22.5" x14ac:dyDescent="0.55000000000000004">
      <c r="B36" s="155" t="s">
        <v>335</v>
      </c>
      <c r="C36" s="156" t="s">
        <v>116</v>
      </c>
      <c r="D36" s="157"/>
      <c r="E36" s="158"/>
      <c r="F36" s="166" t="s">
        <v>336</v>
      </c>
      <c r="G36" s="153"/>
      <c r="H36" s="153"/>
      <c r="I36" s="153"/>
      <c r="J36" s="154"/>
      <c r="K36" s="100"/>
      <c r="L36" s="155" t="s">
        <v>21</v>
      </c>
      <c r="M36" s="155" t="s">
        <v>22</v>
      </c>
      <c r="N36" s="103" t="s">
        <v>5</v>
      </c>
      <c r="O36" s="103" t="s">
        <v>6</v>
      </c>
      <c r="P36" s="103" t="s">
        <v>7</v>
      </c>
      <c r="Q36" s="103" t="s">
        <v>8</v>
      </c>
      <c r="R36" s="103" t="s">
        <v>9</v>
      </c>
      <c r="S36" s="103" t="s">
        <v>10</v>
      </c>
      <c r="T36" s="103" t="s">
        <v>11</v>
      </c>
      <c r="U36" s="104"/>
    </row>
    <row r="37" spans="2:21" ht="22.5" x14ac:dyDescent="0.55000000000000004">
      <c r="B37" s="141"/>
      <c r="C37" s="159"/>
      <c r="D37" s="160"/>
      <c r="E37" s="161"/>
      <c r="F37" s="146"/>
      <c r="G37" s="147"/>
      <c r="H37" s="147"/>
      <c r="I37" s="147"/>
      <c r="J37" s="148"/>
      <c r="K37" s="99" t="s">
        <v>61</v>
      </c>
      <c r="L37" s="141"/>
      <c r="M37" s="141"/>
      <c r="N37" s="2">
        <v>100</v>
      </c>
      <c r="O37" s="2">
        <v>100</v>
      </c>
      <c r="P37" s="2">
        <v>100</v>
      </c>
      <c r="Q37" s="2">
        <v>100</v>
      </c>
      <c r="R37" s="2">
        <v>100</v>
      </c>
      <c r="S37" s="2">
        <v>100</v>
      </c>
      <c r="T37" s="2">
        <f>SUM(N37:S37)</f>
        <v>600</v>
      </c>
      <c r="U37" s="33"/>
    </row>
    <row r="38" spans="2:21" ht="22.5" x14ac:dyDescent="0.55000000000000004">
      <c r="B38" s="141"/>
      <c r="C38" s="159"/>
      <c r="D38" s="160"/>
      <c r="E38" s="161"/>
      <c r="F38" s="146"/>
      <c r="G38" s="147"/>
      <c r="H38" s="147"/>
      <c r="I38" s="147"/>
      <c r="J38" s="148"/>
      <c r="K38" s="99"/>
      <c r="L38" s="141"/>
      <c r="M38" s="141"/>
      <c r="N38" s="45" t="s">
        <v>13</v>
      </c>
      <c r="O38" s="45" t="s">
        <v>14</v>
      </c>
      <c r="P38" s="45" t="s">
        <v>15</v>
      </c>
      <c r="Q38" s="45" t="s">
        <v>16</v>
      </c>
      <c r="R38" s="45" t="s">
        <v>17</v>
      </c>
      <c r="S38" s="45" t="s">
        <v>18</v>
      </c>
      <c r="T38" s="45" t="s">
        <v>19</v>
      </c>
      <c r="U38" s="45" t="s">
        <v>20</v>
      </c>
    </row>
    <row r="39" spans="2:21" ht="23" thickBot="1" x14ac:dyDescent="0.6">
      <c r="B39" s="142"/>
      <c r="C39" s="162"/>
      <c r="D39" s="163"/>
      <c r="E39" s="164"/>
      <c r="F39" s="149"/>
      <c r="G39" s="150"/>
      <c r="H39" s="150"/>
      <c r="I39" s="150"/>
      <c r="J39" s="151"/>
      <c r="K39" s="108"/>
      <c r="L39" s="142"/>
      <c r="M39" s="142"/>
      <c r="N39" s="102">
        <v>100</v>
      </c>
      <c r="O39" s="102">
        <v>100</v>
      </c>
      <c r="P39" s="102">
        <v>100</v>
      </c>
      <c r="Q39" s="102">
        <v>100</v>
      </c>
      <c r="R39" s="102">
        <v>100</v>
      </c>
      <c r="S39" s="102"/>
      <c r="T39" s="102"/>
      <c r="U39" s="102"/>
    </row>
    <row r="40" spans="2:21" ht="22.5" x14ac:dyDescent="0.55000000000000004">
      <c r="B40" s="155" t="s">
        <v>337</v>
      </c>
      <c r="C40" s="152" t="s">
        <v>117</v>
      </c>
      <c r="D40" s="153"/>
      <c r="E40" s="154"/>
      <c r="F40" s="166" t="s">
        <v>338</v>
      </c>
      <c r="G40" s="153"/>
      <c r="H40" s="153"/>
      <c r="I40" s="153"/>
      <c r="J40" s="154"/>
      <c r="K40" s="100"/>
      <c r="L40" s="155" t="s">
        <v>21</v>
      </c>
      <c r="M40" s="155" t="s">
        <v>22</v>
      </c>
      <c r="N40" s="103" t="s">
        <v>5</v>
      </c>
      <c r="O40" s="103" t="s">
        <v>6</v>
      </c>
      <c r="P40" s="103" t="s">
        <v>7</v>
      </c>
      <c r="Q40" s="103" t="s">
        <v>8</v>
      </c>
      <c r="R40" s="103" t="s">
        <v>9</v>
      </c>
      <c r="S40" s="103" t="s">
        <v>10</v>
      </c>
      <c r="T40" s="103" t="s">
        <v>11</v>
      </c>
      <c r="U40" s="104"/>
    </row>
    <row r="41" spans="2:21" ht="22.5" x14ac:dyDescent="0.55000000000000004">
      <c r="B41" s="141"/>
      <c r="C41" s="146"/>
      <c r="D41" s="147"/>
      <c r="E41" s="148"/>
      <c r="F41" s="146"/>
      <c r="G41" s="147"/>
      <c r="H41" s="147"/>
      <c r="I41" s="147"/>
      <c r="J41" s="148"/>
      <c r="K41" s="99" t="s">
        <v>61</v>
      </c>
      <c r="L41" s="141"/>
      <c r="M41" s="141"/>
      <c r="N41" s="2">
        <f>N33+N37</f>
        <v>1000</v>
      </c>
      <c r="O41" s="2">
        <f t="shared" ref="O41:S43" si="0">O33+O37</f>
        <v>1000</v>
      </c>
      <c r="P41" s="2">
        <f t="shared" si="0"/>
        <v>1000</v>
      </c>
      <c r="Q41" s="2">
        <f t="shared" si="0"/>
        <v>1000</v>
      </c>
      <c r="R41" s="2">
        <f t="shared" si="0"/>
        <v>1000</v>
      </c>
      <c r="S41" s="2">
        <f t="shared" si="0"/>
        <v>1000</v>
      </c>
      <c r="T41" s="2">
        <f>SUM(N41:S41)</f>
        <v>6000</v>
      </c>
      <c r="U41" s="33"/>
    </row>
    <row r="42" spans="2:21" ht="22.5" x14ac:dyDescent="0.55000000000000004">
      <c r="B42" s="141"/>
      <c r="C42" s="146"/>
      <c r="D42" s="147"/>
      <c r="E42" s="148"/>
      <c r="F42" s="146"/>
      <c r="G42" s="147"/>
      <c r="H42" s="147"/>
      <c r="I42" s="147"/>
      <c r="J42" s="148"/>
      <c r="K42" s="99"/>
      <c r="L42" s="141"/>
      <c r="M42" s="141"/>
      <c r="N42" s="45" t="s">
        <v>13</v>
      </c>
      <c r="O42" s="45" t="s">
        <v>14</v>
      </c>
      <c r="P42" s="45" t="s">
        <v>15</v>
      </c>
      <c r="Q42" s="45" t="s">
        <v>16</v>
      </c>
      <c r="R42" s="45" t="s">
        <v>17</v>
      </c>
      <c r="S42" s="45" t="s">
        <v>18</v>
      </c>
      <c r="T42" s="45" t="s">
        <v>19</v>
      </c>
      <c r="U42" s="45" t="s">
        <v>20</v>
      </c>
    </row>
    <row r="43" spans="2:21" ht="23" thickBot="1" x14ac:dyDescent="0.6">
      <c r="B43" s="142"/>
      <c r="C43" s="149"/>
      <c r="D43" s="150"/>
      <c r="E43" s="151"/>
      <c r="F43" s="149"/>
      <c r="G43" s="150"/>
      <c r="H43" s="150"/>
      <c r="I43" s="150"/>
      <c r="J43" s="151"/>
      <c r="K43" s="108"/>
      <c r="L43" s="142"/>
      <c r="M43" s="142"/>
      <c r="N43" s="102">
        <f>N35+N39</f>
        <v>1000</v>
      </c>
      <c r="O43" s="102">
        <f t="shared" si="0"/>
        <v>1000</v>
      </c>
      <c r="P43" s="102">
        <f t="shared" si="0"/>
        <v>1000</v>
      </c>
      <c r="Q43" s="102">
        <f t="shared" si="0"/>
        <v>1000</v>
      </c>
      <c r="R43" s="102">
        <f t="shared" si="0"/>
        <v>1000</v>
      </c>
      <c r="S43" s="102"/>
      <c r="T43" s="102"/>
      <c r="U43" s="102"/>
    </row>
    <row r="44" spans="2:21" ht="22.5" x14ac:dyDescent="0.55000000000000004">
      <c r="B44" s="155" t="s">
        <v>339</v>
      </c>
      <c r="C44" s="156" t="s">
        <v>135</v>
      </c>
      <c r="D44" s="157"/>
      <c r="E44" s="158"/>
      <c r="F44" s="166" t="s">
        <v>380</v>
      </c>
      <c r="G44" s="153"/>
      <c r="H44" s="153"/>
      <c r="I44" s="153"/>
      <c r="J44" s="154"/>
      <c r="K44" s="100"/>
      <c r="L44" s="155" t="s">
        <v>21</v>
      </c>
      <c r="M44" s="155" t="s">
        <v>22</v>
      </c>
      <c r="N44" s="103" t="s">
        <v>5</v>
      </c>
      <c r="O44" s="103" t="s">
        <v>6</v>
      </c>
      <c r="P44" s="103" t="s">
        <v>7</v>
      </c>
      <c r="Q44" s="103" t="s">
        <v>8</v>
      </c>
      <c r="R44" s="103" t="s">
        <v>9</v>
      </c>
      <c r="S44" s="103" t="s">
        <v>10</v>
      </c>
      <c r="T44" s="103" t="s">
        <v>11</v>
      </c>
      <c r="U44" s="104"/>
    </row>
    <row r="45" spans="2:21" ht="22.5" x14ac:dyDescent="0.55000000000000004">
      <c r="B45" s="141"/>
      <c r="C45" s="159"/>
      <c r="D45" s="160"/>
      <c r="E45" s="161"/>
      <c r="F45" s="146"/>
      <c r="G45" s="147"/>
      <c r="H45" s="147"/>
      <c r="I45" s="147"/>
      <c r="J45" s="148"/>
      <c r="K45" s="99" t="s">
        <v>61</v>
      </c>
      <c r="L45" s="141"/>
      <c r="M45" s="141"/>
      <c r="N45" s="2">
        <v>50</v>
      </c>
      <c r="O45" s="2">
        <v>50</v>
      </c>
      <c r="P45" s="2">
        <v>50</v>
      </c>
      <c r="Q45" s="2">
        <v>50</v>
      </c>
      <c r="R45" s="2">
        <v>50</v>
      </c>
      <c r="S45" s="2">
        <v>50</v>
      </c>
      <c r="T45" s="2">
        <f>SUM(N45:S45)</f>
        <v>300</v>
      </c>
      <c r="U45" s="33"/>
    </row>
    <row r="46" spans="2:21" ht="22.5" x14ac:dyDescent="0.55000000000000004">
      <c r="B46" s="141"/>
      <c r="C46" s="159"/>
      <c r="D46" s="160"/>
      <c r="E46" s="161"/>
      <c r="F46" s="146"/>
      <c r="G46" s="147"/>
      <c r="H46" s="147"/>
      <c r="I46" s="147"/>
      <c r="J46" s="148"/>
      <c r="K46" s="99"/>
      <c r="L46" s="141"/>
      <c r="M46" s="141"/>
      <c r="N46" s="45" t="s">
        <v>13</v>
      </c>
      <c r="O46" s="45" t="s">
        <v>14</v>
      </c>
      <c r="P46" s="45" t="s">
        <v>15</v>
      </c>
      <c r="Q46" s="45" t="s">
        <v>16</v>
      </c>
      <c r="R46" s="45" t="s">
        <v>17</v>
      </c>
      <c r="S46" s="45" t="s">
        <v>18</v>
      </c>
      <c r="T46" s="45" t="s">
        <v>19</v>
      </c>
      <c r="U46" s="45" t="s">
        <v>20</v>
      </c>
    </row>
    <row r="47" spans="2:21" ht="23" thickBot="1" x14ac:dyDescent="0.6">
      <c r="B47" s="142"/>
      <c r="C47" s="162"/>
      <c r="D47" s="163"/>
      <c r="E47" s="164"/>
      <c r="F47" s="149"/>
      <c r="G47" s="150"/>
      <c r="H47" s="150"/>
      <c r="I47" s="150"/>
      <c r="J47" s="151"/>
      <c r="K47" s="108"/>
      <c r="L47" s="142"/>
      <c r="M47" s="142"/>
      <c r="N47" s="102">
        <v>50</v>
      </c>
      <c r="O47" s="102">
        <v>50</v>
      </c>
      <c r="P47" s="102">
        <v>50</v>
      </c>
      <c r="Q47" s="102">
        <v>50</v>
      </c>
      <c r="R47" s="102">
        <v>50</v>
      </c>
      <c r="S47" s="102"/>
      <c r="T47" s="102"/>
      <c r="U47" s="102"/>
    </row>
    <row r="48" spans="2:21" ht="21.65" customHeight="1" x14ac:dyDescent="0.55000000000000004">
      <c r="B48" s="155" t="s">
        <v>340</v>
      </c>
      <c r="C48" s="156" t="s">
        <v>137</v>
      </c>
      <c r="D48" s="157"/>
      <c r="E48" s="158"/>
      <c r="F48" s="166" t="s">
        <v>341</v>
      </c>
      <c r="G48" s="153"/>
      <c r="H48" s="153"/>
      <c r="I48" s="153"/>
      <c r="J48" s="154"/>
      <c r="K48" s="100"/>
      <c r="L48" s="155" t="s">
        <v>21</v>
      </c>
      <c r="M48" s="155" t="s">
        <v>22</v>
      </c>
      <c r="N48" s="103" t="s">
        <v>5</v>
      </c>
      <c r="O48" s="103" t="s">
        <v>6</v>
      </c>
      <c r="P48" s="103" t="s">
        <v>7</v>
      </c>
      <c r="Q48" s="103" t="s">
        <v>8</v>
      </c>
      <c r="R48" s="103" t="s">
        <v>9</v>
      </c>
      <c r="S48" s="103" t="s">
        <v>10</v>
      </c>
      <c r="T48" s="103" t="s">
        <v>11</v>
      </c>
      <c r="U48" s="104"/>
    </row>
    <row r="49" spans="1:21" ht="22.5" x14ac:dyDescent="0.55000000000000004">
      <c r="B49" s="141"/>
      <c r="C49" s="159"/>
      <c r="D49" s="160"/>
      <c r="E49" s="161"/>
      <c r="F49" s="146"/>
      <c r="G49" s="147"/>
      <c r="H49" s="147"/>
      <c r="I49" s="147"/>
      <c r="J49" s="148"/>
      <c r="K49" s="99" t="s">
        <v>61</v>
      </c>
      <c r="L49" s="141"/>
      <c r="M49" s="141"/>
      <c r="N49" s="2">
        <v>250</v>
      </c>
      <c r="O49" s="2">
        <v>250</v>
      </c>
      <c r="P49" s="2">
        <v>250</v>
      </c>
      <c r="Q49" s="2">
        <v>250</v>
      </c>
      <c r="R49" s="2">
        <v>250</v>
      </c>
      <c r="S49" s="2">
        <v>250</v>
      </c>
      <c r="T49" s="2">
        <f>SUM(N49:S49)</f>
        <v>1500</v>
      </c>
      <c r="U49" s="33"/>
    </row>
    <row r="50" spans="1:21" ht="22.5" x14ac:dyDescent="0.55000000000000004">
      <c r="B50" s="141"/>
      <c r="C50" s="159"/>
      <c r="D50" s="160"/>
      <c r="E50" s="161"/>
      <c r="F50" s="146"/>
      <c r="G50" s="147"/>
      <c r="H50" s="147"/>
      <c r="I50" s="147"/>
      <c r="J50" s="148"/>
      <c r="K50" s="99"/>
      <c r="L50" s="141"/>
      <c r="M50" s="141"/>
      <c r="N50" s="45" t="s">
        <v>13</v>
      </c>
      <c r="O50" s="45" t="s">
        <v>14</v>
      </c>
      <c r="P50" s="45" t="s">
        <v>15</v>
      </c>
      <c r="Q50" s="45" t="s">
        <v>16</v>
      </c>
      <c r="R50" s="45" t="s">
        <v>17</v>
      </c>
      <c r="S50" s="45" t="s">
        <v>18</v>
      </c>
      <c r="T50" s="45" t="s">
        <v>19</v>
      </c>
      <c r="U50" s="45" t="s">
        <v>20</v>
      </c>
    </row>
    <row r="51" spans="1:21" ht="23" thickBot="1" x14ac:dyDescent="0.6">
      <c r="B51" s="142"/>
      <c r="C51" s="162"/>
      <c r="D51" s="163"/>
      <c r="E51" s="164"/>
      <c r="F51" s="149"/>
      <c r="G51" s="150"/>
      <c r="H51" s="150"/>
      <c r="I51" s="150"/>
      <c r="J51" s="151"/>
      <c r="K51" s="108"/>
      <c r="L51" s="142"/>
      <c r="M51" s="142"/>
      <c r="N51" s="102">
        <v>250</v>
      </c>
      <c r="O51" s="102">
        <v>250</v>
      </c>
      <c r="P51" s="102">
        <v>250</v>
      </c>
      <c r="Q51" s="102">
        <v>250</v>
      </c>
      <c r="R51" s="102">
        <v>250</v>
      </c>
      <c r="S51" s="102"/>
      <c r="T51" s="102"/>
      <c r="U51" s="102"/>
    </row>
    <row r="52" spans="1:21" ht="22.5" x14ac:dyDescent="0.55000000000000004">
      <c r="B52" s="141" t="s">
        <v>342</v>
      </c>
      <c r="C52" s="146" t="s">
        <v>119</v>
      </c>
      <c r="D52" s="147"/>
      <c r="E52" s="148"/>
      <c r="F52" s="180" t="s">
        <v>345</v>
      </c>
      <c r="G52" s="147"/>
      <c r="H52" s="147"/>
      <c r="I52" s="147"/>
      <c r="J52" s="148"/>
      <c r="K52" s="87"/>
      <c r="L52" s="141" t="s">
        <v>21</v>
      </c>
      <c r="M52" s="141" t="s">
        <v>22</v>
      </c>
      <c r="N52" s="96" t="s">
        <v>5</v>
      </c>
      <c r="O52" s="96" t="s">
        <v>6</v>
      </c>
      <c r="P52" s="96" t="s">
        <v>7</v>
      </c>
      <c r="Q52" s="96" t="s">
        <v>8</v>
      </c>
      <c r="R52" s="96" t="s">
        <v>9</v>
      </c>
      <c r="S52" s="96" t="s">
        <v>10</v>
      </c>
      <c r="T52" s="96" t="s">
        <v>11</v>
      </c>
      <c r="U52" s="33"/>
    </row>
    <row r="53" spans="1:21" ht="22.5" x14ac:dyDescent="0.55000000000000004">
      <c r="B53" s="141"/>
      <c r="C53" s="146"/>
      <c r="D53" s="147"/>
      <c r="E53" s="148"/>
      <c r="F53" s="146"/>
      <c r="G53" s="147"/>
      <c r="H53" s="147"/>
      <c r="I53" s="147"/>
      <c r="J53" s="148"/>
      <c r="K53" s="87" t="s">
        <v>61</v>
      </c>
      <c r="L53" s="141"/>
      <c r="M53" s="141"/>
      <c r="N53" s="2">
        <f>N41-N45+N49</f>
        <v>1200</v>
      </c>
      <c r="O53" s="2">
        <f t="shared" ref="O53:S55" si="1">O41-O45+O49</f>
        <v>1200</v>
      </c>
      <c r="P53" s="2">
        <f t="shared" si="1"/>
        <v>1200</v>
      </c>
      <c r="Q53" s="2">
        <f t="shared" si="1"/>
        <v>1200</v>
      </c>
      <c r="R53" s="2">
        <f t="shared" si="1"/>
        <v>1200</v>
      </c>
      <c r="S53" s="2">
        <f t="shared" si="1"/>
        <v>1200</v>
      </c>
      <c r="T53" s="2">
        <f>SUM(N53:S53)</f>
        <v>7200</v>
      </c>
      <c r="U53" s="33"/>
    </row>
    <row r="54" spans="1:21" ht="22.5" x14ac:dyDescent="0.55000000000000004">
      <c r="B54" s="141"/>
      <c r="C54" s="146"/>
      <c r="D54" s="147"/>
      <c r="E54" s="148"/>
      <c r="F54" s="146"/>
      <c r="G54" s="147"/>
      <c r="H54" s="147"/>
      <c r="I54" s="147"/>
      <c r="J54" s="148"/>
      <c r="K54" s="87"/>
      <c r="L54" s="141"/>
      <c r="M54" s="141"/>
      <c r="N54" s="45" t="s">
        <v>13</v>
      </c>
      <c r="O54" s="45" t="s">
        <v>14</v>
      </c>
      <c r="P54" s="45" t="s">
        <v>15</v>
      </c>
      <c r="Q54" s="45" t="s">
        <v>16</v>
      </c>
      <c r="R54" s="45" t="s">
        <v>17</v>
      </c>
      <c r="S54" s="45" t="s">
        <v>18</v>
      </c>
      <c r="T54" s="45" t="s">
        <v>19</v>
      </c>
      <c r="U54" s="45" t="s">
        <v>20</v>
      </c>
    </row>
    <row r="55" spans="1:21" ht="22.5" x14ac:dyDescent="0.55000000000000004">
      <c r="B55" s="176"/>
      <c r="C55" s="177"/>
      <c r="D55" s="178"/>
      <c r="E55" s="179"/>
      <c r="F55" s="177"/>
      <c r="G55" s="178"/>
      <c r="H55" s="178"/>
      <c r="I55" s="178"/>
      <c r="J55" s="179"/>
      <c r="K55" s="88"/>
      <c r="L55" s="176"/>
      <c r="M55" s="176"/>
      <c r="N55" s="2">
        <f>N43-N47+N51</f>
        <v>1200</v>
      </c>
      <c r="O55" s="2">
        <f t="shared" si="1"/>
        <v>1200</v>
      </c>
      <c r="P55" s="2">
        <f t="shared" si="1"/>
        <v>1200</v>
      </c>
      <c r="Q55" s="2">
        <f t="shared" si="1"/>
        <v>1200</v>
      </c>
      <c r="R55" s="2">
        <f t="shared" si="1"/>
        <v>1200</v>
      </c>
      <c r="S55" s="2"/>
      <c r="T55" s="2"/>
      <c r="U55" s="2"/>
    </row>
    <row r="56" spans="1:21" x14ac:dyDescent="0.55000000000000004">
      <c r="A56" s="4"/>
      <c r="B56" s="4"/>
      <c r="C56" s="4"/>
      <c r="D56" s="4"/>
      <c r="E56" s="4"/>
      <c r="F56" s="4"/>
      <c r="G56" s="4"/>
      <c r="H56" s="4"/>
      <c r="I56" s="4"/>
      <c r="J56" s="4"/>
      <c r="K56" s="4"/>
      <c r="L56" s="4"/>
      <c r="M56" s="4"/>
      <c r="N56" s="4"/>
      <c r="O56" s="4"/>
      <c r="P56" s="4"/>
      <c r="Q56" s="4"/>
      <c r="R56" s="4"/>
      <c r="S56" s="4"/>
      <c r="T56" s="4"/>
      <c r="U56" s="4"/>
    </row>
    <row r="57" spans="1:21" x14ac:dyDescent="0.55000000000000004">
      <c r="A57" s="4"/>
      <c r="B57" s="4"/>
      <c r="C57" s="4"/>
      <c r="D57" s="4"/>
      <c r="E57" s="4"/>
      <c r="F57" s="4"/>
      <c r="G57" s="4"/>
      <c r="H57" s="4"/>
      <c r="I57" s="4"/>
      <c r="J57" s="4"/>
      <c r="K57" s="4"/>
      <c r="L57" s="4"/>
      <c r="M57" s="4"/>
      <c r="N57" s="4"/>
      <c r="O57" s="4"/>
      <c r="P57" s="4"/>
      <c r="Q57" s="4"/>
      <c r="R57" s="4"/>
      <c r="S57" s="4"/>
      <c r="T57" s="4"/>
      <c r="U57" s="4"/>
    </row>
  </sheetData>
  <mergeCells count="61">
    <mergeCell ref="B29:H29"/>
    <mergeCell ref="I29:O29"/>
    <mergeCell ref="P29:T29"/>
    <mergeCell ref="B9:U9"/>
    <mergeCell ref="B11:U11"/>
    <mergeCell ref="D15:E15"/>
    <mergeCell ref="D16:E16"/>
    <mergeCell ref="D17:E17"/>
    <mergeCell ref="B21:T21"/>
    <mergeCell ref="B27:H27"/>
    <mergeCell ref="B22:H22"/>
    <mergeCell ref="I22:O22"/>
    <mergeCell ref="P22:T22"/>
    <mergeCell ref="I27:O27"/>
    <mergeCell ref="P27:T27"/>
    <mergeCell ref="B24:T24"/>
    <mergeCell ref="B2:I2"/>
    <mergeCell ref="C7:E7"/>
    <mergeCell ref="G7:I7"/>
    <mergeCell ref="B20:T20"/>
    <mergeCell ref="J2:M2"/>
    <mergeCell ref="N2:U2"/>
    <mergeCell ref="B4:U4"/>
    <mergeCell ref="B5:U5"/>
    <mergeCell ref="D18:E18"/>
    <mergeCell ref="L40:L43"/>
    <mergeCell ref="M40:M43"/>
    <mergeCell ref="B31:U31"/>
    <mergeCell ref="C32:E32"/>
    <mergeCell ref="F32:J32"/>
    <mergeCell ref="B33:B35"/>
    <mergeCell ref="C33:E35"/>
    <mergeCell ref="F33:J35"/>
    <mergeCell ref="L33:L35"/>
    <mergeCell ref="M33:M35"/>
    <mergeCell ref="B48:B51"/>
    <mergeCell ref="C48:E51"/>
    <mergeCell ref="F48:J51"/>
    <mergeCell ref="L48:L51"/>
    <mergeCell ref="M48:M51"/>
    <mergeCell ref="B52:B55"/>
    <mergeCell ref="C52:E55"/>
    <mergeCell ref="F52:J55"/>
    <mergeCell ref="L52:L55"/>
    <mergeCell ref="M52:M55"/>
    <mergeCell ref="B25:H25"/>
    <mergeCell ref="I25:O25"/>
    <mergeCell ref="P25:T25"/>
    <mergeCell ref="B44:B47"/>
    <mergeCell ref="C44:E47"/>
    <mergeCell ref="F44:J47"/>
    <mergeCell ref="L44:L47"/>
    <mergeCell ref="M44:M47"/>
    <mergeCell ref="B36:B39"/>
    <mergeCell ref="C36:E39"/>
    <mergeCell ref="F36:J39"/>
    <mergeCell ref="L36:L39"/>
    <mergeCell ref="M36:M39"/>
    <mergeCell ref="B40:B43"/>
    <mergeCell ref="C40:E43"/>
    <mergeCell ref="F40:J43"/>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U108"/>
  <sheetViews>
    <sheetView showGridLines="0" zoomScale="60" zoomScaleNormal="60" workbookViewId="0"/>
  </sheetViews>
  <sheetFormatPr defaultColWidth="8.6640625" defaultRowHeight="17.5" outlineLevelRow="1" x14ac:dyDescent="0.55000000000000004"/>
  <cols>
    <col min="1" max="1" width="3.08203125" style="1" customWidth="1"/>
    <col min="2" max="2" width="7.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3" t="s">
        <v>26</v>
      </c>
      <c r="C1" s="74"/>
      <c r="D1" s="74"/>
      <c r="E1" s="74"/>
      <c r="F1" s="74"/>
      <c r="G1" s="74"/>
      <c r="H1" s="74"/>
      <c r="I1" s="74"/>
      <c r="J1" s="74"/>
      <c r="K1" s="74"/>
      <c r="L1" s="75"/>
      <c r="M1" s="75"/>
      <c r="N1" s="75"/>
      <c r="O1" s="75"/>
      <c r="P1" s="75"/>
      <c r="Q1" s="75"/>
      <c r="R1" s="75"/>
      <c r="S1" s="75"/>
      <c r="T1" s="76"/>
      <c r="U1" s="77"/>
    </row>
    <row r="2" spans="2:21" ht="38" x14ac:dyDescent="1.25">
      <c r="B2" s="240" t="s">
        <v>27</v>
      </c>
      <c r="C2" s="241"/>
      <c r="D2" s="241"/>
      <c r="E2" s="241"/>
      <c r="F2" s="241"/>
      <c r="G2" s="241"/>
      <c r="H2" s="241"/>
      <c r="I2" s="241"/>
      <c r="J2" s="242" t="str">
        <f>A①_営業部_入力!J2</f>
        <v>第4-6問</v>
      </c>
      <c r="K2" s="242"/>
      <c r="L2" s="243" t="str">
        <f>A①_営業部_入力!M2</f>
        <v>部門別月次予算PL（その４-6）</v>
      </c>
      <c r="M2" s="243"/>
      <c r="N2" s="243"/>
      <c r="O2" s="243"/>
      <c r="P2" s="243"/>
      <c r="Q2" s="243"/>
      <c r="R2" s="243"/>
      <c r="S2" s="243"/>
      <c r="T2" s="243"/>
      <c r="U2" s="78"/>
    </row>
    <row r="3" spans="2:21" ht="31.5" x14ac:dyDescent="1.05">
      <c r="B3" s="109" t="str">
        <f>B⓵_マスタ登録!B3</f>
        <v>②予算会計システム（その5【管理部】：入力画面→予算仕訳→予算元帳→予算PL）</v>
      </c>
      <c r="C3" s="79"/>
      <c r="D3" s="80"/>
      <c r="E3" s="80"/>
      <c r="F3" s="80"/>
      <c r="G3" s="79"/>
      <c r="H3" s="80"/>
      <c r="I3" s="80"/>
      <c r="J3" s="81"/>
      <c r="K3" s="81"/>
      <c r="L3" s="82"/>
      <c r="M3" s="82"/>
      <c r="N3" s="81"/>
      <c r="O3" s="82"/>
      <c r="P3" s="81" t="s">
        <v>53</v>
      </c>
      <c r="Q3" s="82"/>
      <c r="R3" s="82"/>
      <c r="S3" s="82"/>
      <c r="T3" s="82"/>
      <c r="U3" s="83"/>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B⓵_マスタ登録!B11</f>
        <v>2</v>
      </c>
      <c r="C7" s="167" t="str">
        <f>B⓵_マスタ登録!C11</f>
        <v>予算会計システム</v>
      </c>
      <c r="D7" s="168"/>
      <c r="E7" s="169"/>
      <c r="F7" s="11">
        <f>B⓵_マスタ登録!F11</f>
        <v>1</v>
      </c>
      <c r="G7" s="170" t="s">
        <v>381</v>
      </c>
      <c r="H7" s="170"/>
      <c r="I7" s="170"/>
      <c r="J7" s="223" t="str">
        <f>B⓵_マスタ登録!J11</f>
        <v>予算FS範囲</v>
      </c>
      <c r="K7" s="224"/>
      <c r="L7" s="225" t="str">
        <f>B⓵_マスタ登録!L11</f>
        <v>予算ＰＬ</v>
      </c>
      <c r="M7" s="205"/>
      <c r="N7" s="205"/>
      <c r="O7" s="226"/>
      <c r="P7" s="70" t="str">
        <f>B⓵_マスタ登録!P11</f>
        <v>仕訳形式①</v>
      </c>
      <c r="Q7" s="206" t="str">
        <f>B⓵_マスタ登録!Q11</f>
        <v>予算仕訳</v>
      </c>
      <c r="R7" s="208"/>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3.4" customHeight="1" x14ac:dyDescent="0.55000000000000004">
      <c r="B9" s="125" t="s">
        <v>375</v>
      </c>
      <c r="C9" s="126"/>
      <c r="D9" s="126"/>
      <c r="E9" s="126"/>
      <c r="F9" s="126"/>
      <c r="G9" s="126"/>
      <c r="H9" s="126"/>
      <c r="I9" s="126"/>
      <c r="J9" s="126"/>
      <c r="K9" s="126"/>
      <c r="L9" s="126"/>
      <c r="M9" s="126"/>
      <c r="N9" s="126"/>
      <c r="O9" s="126"/>
      <c r="P9" s="126"/>
      <c r="Q9" s="126"/>
      <c r="R9" s="126"/>
      <c r="S9" s="126"/>
      <c r="T9" s="126"/>
      <c r="U9" s="127"/>
    </row>
    <row r="10" spans="2:21" ht="17.399999999999999" hidden="1" customHeight="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hidden="1" customHeight="1" outlineLevel="1" x14ac:dyDescent="0.55000000000000004">
      <c r="B11" s="125" t="s">
        <v>139</v>
      </c>
      <c r="C11" s="126"/>
      <c r="D11" s="126"/>
      <c r="E11" s="126"/>
      <c r="F11" s="126"/>
      <c r="G11" s="126"/>
      <c r="H11" s="126"/>
      <c r="I11" s="126"/>
      <c r="J11" s="126"/>
      <c r="K11" s="126"/>
      <c r="L11" s="126"/>
      <c r="M11" s="126"/>
      <c r="N11" s="126"/>
      <c r="O11" s="126"/>
      <c r="P11" s="126"/>
      <c r="Q11" s="126"/>
      <c r="R11" s="126"/>
      <c r="S11" s="126"/>
      <c r="T11" s="126"/>
      <c r="U11" s="127"/>
    </row>
    <row r="12" spans="2:21" ht="19.75" customHeight="1" collapsed="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36" t="s">
        <v>58</v>
      </c>
      <c r="E15" s="137"/>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6" t="s">
        <v>60</v>
      </c>
      <c r="E16" s="137"/>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44" t="s">
        <v>192</v>
      </c>
      <c r="C20" s="228"/>
      <c r="D20" s="228"/>
      <c r="E20" s="228"/>
      <c r="F20" s="228"/>
      <c r="G20" s="228"/>
      <c r="H20" s="228"/>
      <c r="I20" s="228"/>
      <c r="J20" s="228"/>
      <c r="K20" s="228"/>
      <c r="L20" s="228"/>
      <c r="M20" s="228"/>
      <c r="N20" s="228"/>
      <c r="O20" s="228"/>
      <c r="P20" s="228"/>
      <c r="Q20" s="228"/>
      <c r="R20" s="228"/>
      <c r="S20" s="228"/>
      <c r="T20" s="229"/>
      <c r="U20" s="48"/>
    </row>
    <row r="21" spans="2:21" ht="19.75" customHeight="1" thickBot="1" x14ac:dyDescent="0.6">
      <c r="B21" s="245" t="s">
        <v>277</v>
      </c>
      <c r="C21" s="139"/>
      <c r="D21" s="139"/>
      <c r="E21" s="139"/>
      <c r="F21" s="139"/>
      <c r="G21" s="139"/>
      <c r="H21" s="139"/>
      <c r="I21" s="139"/>
      <c r="J21" s="139"/>
      <c r="K21" s="139"/>
      <c r="L21" s="139"/>
      <c r="M21" s="139"/>
      <c r="N21" s="139"/>
      <c r="O21" s="139"/>
      <c r="P21" s="139"/>
      <c r="Q21" s="139"/>
      <c r="R21" s="139"/>
      <c r="S21" s="139"/>
      <c r="T21" s="124"/>
      <c r="U21" s="48"/>
    </row>
    <row r="22" spans="2:21" ht="19.75" customHeight="1" thickBot="1" x14ac:dyDescent="0.6">
      <c r="B22" s="239" t="s">
        <v>63</v>
      </c>
      <c r="C22" s="138"/>
      <c r="D22" s="138"/>
      <c r="E22" s="138"/>
      <c r="F22" s="138"/>
      <c r="G22" s="138"/>
      <c r="H22" s="137"/>
      <c r="I22" s="136" t="s">
        <v>64</v>
      </c>
      <c r="J22" s="138"/>
      <c r="K22" s="138"/>
      <c r="L22" s="138"/>
      <c r="M22" s="138"/>
      <c r="N22" s="138"/>
      <c r="O22" s="137"/>
      <c r="P22" s="134" t="s">
        <v>65</v>
      </c>
      <c r="Q22" s="183"/>
      <c r="R22" s="183"/>
      <c r="S22" s="183"/>
      <c r="T22" s="135"/>
      <c r="U22" s="48"/>
    </row>
    <row r="23" spans="2:21" ht="19.75" customHeight="1" thickBot="1" x14ac:dyDescent="0.6">
      <c r="B23" s="93"/>
      <c r="C23" s="94"/>
      <c r="D23" s="94"/>
      <c r="E23" s="94"/>
      <c r="F23" s="94"/>
      <c r="G23" s="94"/>
      <c r="H23" s="94"/>
      <c r="I23" s="94"/>
      <c r="J23" s="94"/>
      <c r="K23" s="94"/>
      <c r="L23" s="94"/>
      <c r="M23" s="94"/>
      <c r="N23" s="94"/>
      <c r="O23" s="94"/>
      <c r="P23" s="94"/>
      <c r="Q23" s="94"/>
      <c r="R23" s="94"/>
      <c r="S23" s="94"/>
      <c r="T23" s="94"/>
      <c r="U23" s="48"/>
    </row>
    <row r="24" spans="2:21" ht="19.75" customHeight="1" thickBot="1" x14ac:dyDescent="0.6">
      <c r="B24" s="239" t="s">
        <v>278</v>
      </c>
      <c r="C24" s="138"/>
      <c r="D24" s="138"/>
      <c r="E24" s="138"/>
      <c r="F24" s="138"/>
      <c r="G24" s="138"/>
      <c r="H24" s="138"/>
      <c r="I24" s="138"/>
      <c r="J24" s="138"/>
      <c r="K24" s="138"/>
      <c r="L24" s="138"/>
      <c r="M24" s="138"/>
      <c r="N24" s="138"/>
      <c r="O24" s="138"/>
      <c r="P24" s="138"/>
      <c r="Q24" s="138"/>
      <c r="R24" s="138"/>
      <c r="S24" s="138"/>
      <c r="T24" s="137"/>
      <c r="U24" s="48"/>
    </row>
    <row r="25" spans="2:21" ht="19.75" customHeight="1" thickBot="1" x14ac:dyDescent="0.6">
      <c r="B25" s="239" t="s">
        <v>289</v>
      </c>
      <c r="C25" s="138"/>
      <c r="D25" s="138"/>
      <c r="E25" s="138"/>
      <c r="F25" s="138"/>
      <c r="G25" s="138"/>
      <c r="H25" s="137"/>
      <c r="I25" s="136" t="s">
        <v>292</v>
      </c>
      <c r="J25" s="138"/>
      <c r="K25" s="138"/>
      <c r="L25" s="138"/>
      <c r="M25" s="138"/>
      <c r="N25" s="138"/>
      <c r="O25" s="137"/>
      <c r="P25" s="134" t="s">
        <v>293</v>
      </c>
      <c r="Q25" s="183"/>
      <c r="R25" s="183"/>
      <c r="S25" s="183"/>
      <c r="T25" s="135"/>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239" t="s">
        <v>290</v>
      </c>
      <c r="C27" s="138"/>
      <c r="D27" s="138"/>
      <c r="E27" s="138"/>
      <c r="F27" s="138"/>
      <c r="G27" s="138"/>
      <c r="H27" s="137"/>
      <c r="I27" s="136" t="s">
        <v>291</v>
      </c>
      <c r="J27" s="138"/>
      <c r="K27" s="138"/>
      <c r="L27" s="138"/>
      <c r="M27" s="138"/>
      <c r="N27" s="138"/>
      <c r="O27" s="137"/>
      <c r="P27" s="123" t="s">
        <v>294</v>
      </c>
      <c r="Q27" s="139"/>
      <c r="R27" s="139"/>
      <c r="S27" s="139"/>
      <c r="T27" s="124"/>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39"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21" ht="23" thickBot="1" x14ac:dyDescent="0.6">
      <c r="B31" s="245" t="s">
        <v>304</v>
      </c>
      <c r="C31" s="139"/>
      <c r="D31" s="139"/>
      <c r="E31" s="139"/>
      <c r="F31" s="139"/>
      <c r="G31" s="139"/>
      <c r="H31" s="139"/>
      <c r="I31" s="139"/>
      <c r="J31" s="139"/>
      <c r="K31" s="139"/>
      <c r="L31" s="139"/>
      <c r="M31" s="139"/>
      <c r="N31" s="139"/>
      <c r="O31" s="139"/>
      <c r="P31" s="139"/>
      <c r="Q31" s="139"/>
      <c r="R31" s="139"/>
      <c r="S31" s="139"/>
      <c r="T31" s="124"/>
      <c r="U31" s="48"/>
    </row>
    <row r="32" spans="2:21" ht="23" thickBot="1" x14ac:dyDescent="0.6">
      <c r="B32" s="250" t="s">
        <v>1</v>
      </c>
      <c r="C32" s="248" t="s">
        <v>298</v>
      </c>
      <c r="D32" s="123" t="s">
        <v>301</v>
      </c>
      <c r="E32" s="139"/>
      <c r="F32" s="139"/>
      <c r="G32" s="139"/>
      <c r="H32" s="139"/>
      <c r="I32" s="139"/>
      <c r="J32" s="139"/>
      <c r="K32" s="139"/>
      <c r="L32" s="139"/>
      <c r="M32" s="124"/>
      <c r="N32" s="246" t="s">
        <v>303</v>
      </c>
      <c r="O32" s="123" t="s">
        <v>302</v>
      </c>
      <c r="P32" s="139"/>
      <c r="Q32" s="139"/>
      <c r="R32" s="139"/>
      <c r="S32" s="139"/>
      <c r="T32" s="124"/>
      <c r="U32" s="48"/>
    </row>
    <row r="33" spans="2:21" ht="21.65" customHeight="1" thickBot="1" x14ac:dyDescent="0.6">
      <c r="B33" s="251"/>
      <c r="C33" s="249"/>
      <c r="D33" s="123" t="s">
        <v>1</v>
      </c>
      <c r="E33" s="124"/>
      <c r="F33" s="123" t="s">
        <v>299</v>
      </c>
      <c r="G33" s="139"/>
      <c r="H33" s="124"/>
      <c r="I33" s="123" t="s">
        <v>280</v>
      </c>
      <c r="J33" s="124"/>
      <c r="K33" s="123" t="s">
        <v>4</v>
      </c>
      <c r="L33" s="139"/>
      <c r="M33" s="124"/>
      <c r="N33" s="247"/>
      <c r="O33" s="42" t="s">
        <v>300</v>
      </c>
      <c r="P33" s="123" t="s">
        <v>299</v>
      </c>
      <c r="Q33" s="124"/>
      <c r="R33" s="42" t="s">
        <v>280</v>
      </c>
      <c r="S33" s="123" t="s">
        <v>4</v>
      </c>
      <c r="T33" s="124"/>
      <c r="U33" s="48"/>
    </row>
    <row r="34" spans="2:21" ht="22.5" x14ac:dyDescent="0.55000000000000004">
      <c r="B34" s="14"/>
      <c r="C34" s="15"/>
      <c r="D34" s="15"/>
      <c r="E34" s="15"/>
      <c r="F34" s="15"/>
      <c r="G34" s="15"/>
      <c r="H34" s="15"/>
      <c r="I34" s="15"/>
      <c r="J34" s="15"/>
      <c r="K34" s="15"/>
      <c r="L34" s="15"/>
      <c r="M34" s="15"/>
      <c r="N34" s="15"/>
      <c r="O34" s="15"/>
      <c r="P34" s="15"/>
      <c r="Q34" s="15"/>
      <c r="R34" s="15"/>
      <c r="S34" s="15"/>
      <c r="T34" s="15"/>
      <c r="U34" s="48"/>
    </row>
    <row r="35" spans="2:21" ht="22.5" x14ac:dyDescent="0.55000000000000004">
      <c r="B35" s="46" t="s">
        <v>344</v>
      </c>
      <c r="C35" s="15"/>
      <c r="D35" s="15"/>
      <c r="E35" s="15"/>
      <c r="F35" s="15"/>
      <c r="G35" s="15"/>
      <c r="H35" s="15"/>
      <c r="I35" s="15"/>
      <c r="J35" s="15"/>
      <c r="K35" s="15"/>
      <c r="L35" s="15"/>
      <c r="M35" s="15"/>
      <c r="N35" s="15"/>
      <c r="O35" s="15"/>
      <c r="P35" s="15"/>
      <c r="Q35" s="15"/>
      <c r="R35" s="15"/>
      <c r="S35" s="15"/>
      <c r="T35" s="15"/>
      <c r="U35" s="48"/>
    </row>
    <row r="36" spans="2:21" ht="22.5" x14ac:dyDescent="0.55000000000000004">
      <c r="B36" s="14"/>
      <c r="C36" s="15"/>
      <c r="D36" s="15"/>
      <c r="E36" s="15"/>
      <c r="F36" s="15"/>
      <c r="G36" s="15"/>
      <c r="H36" s="15"/>
      <c r="I36" s="15"/>
      <c r="J36" s="15"/>
      <c r="K36" s="15"/>
      <c r="L36" s="15"/>
      <c r="M36" s="15"/>
      <c r="N36" s="15"/>
      <c r="O36" s="15"/>
      <c r="P36" s="15"/>
      <c r="Q36" s="15"/>
      <c r="R36" s="15"/>
      <c r="S36" s="15"/>
      <c r="T36" s="15"/>
      <c r="U36" s="48"/>
    </row>
    <row r="37" spans="2:21" ht="23" thickBot="1" x14ac:dyDescent="0.6">
      <c r="B37" s="46" t="s">
        <v>305</v>
      </c>
      <c r="C37" s="15"/>
      <c r="D37" s="15"/>
      <c r="E37" s="15"/>
      <c r="F37" s="15"/>
      <c r="G37" s="15"/>
      <c r="H37" s="15"/>
      <c r="I37" s="15"/>
      <c r="J37" s="15"/>
      <c r="K37" s="15"/>
      <c r="L37" s="15"/>
      <c r="M37" s="15"/>
      <c r="N37" s="15"/>
      <c r="O37" s="15"/>
      <c r="P37" s="15"/>
      <c r="Q37" s="15"/>
      <c r="R37" s="15"/>
      <c r="S37" s="15"/>
      <c r="T37" s="15"/>
      <c r="U37" s="48"/>
    </row>
    <row r="38" spans="2:21" ht="23" thickBot="1" x14ac:dyDescent="0.6">
      <c r="B38" s="84" t="s">
        <v>343</v>
      </c>
      <c r="C38" s="71">
        <v>44316</v>
      </c>
      <c r="D38" s="231">
        <f>B⓵_マスタ登録!$I$86</f>
        <v>521</v>
      </c>
      <c r="E38" s="232"/>
      <c r="F38" s="231" t="str">
        <f>B⓵_マスタ登録!$J$86</f>
        <v>人件費</v>
      </c>
      <c r="G38" s="233"/>
      <c r="H38" s="232"/>
      <c r="I38" s="231" t="str">
        <f>B⓵_マスタ登録!$F$147</f>
        <v>管理部</v>
      </c>
      <c r="J38" s="232"/>
      <c r="K38" s="234">
        <f>'B②-1_【管理部】入力画面'!$N$33</f>
        <v>900</v>
      </c>
      <c r="L38" s="235"/>
      <c r="M38" s="236"/>
      <c r="N38" s="90" t="s">
        <v>383</v>
      </c>
      <c r="O38" s="91">
        <f>B⓵_マスタ登録!$F$40</f>
        <v>199</v>
      </c>
      <c r="P38" s="231" t="str">
        <f>B⓵_マスタ登録!$G$40</f>
        <v>仮勘定</v>
      </c>
      <c r="Q38" s="232"/>
      <c r="R38" s="91" t="str">
        <f>B⓵_マスタ登録!$F$147</f>
        <v>管理部</v>
      </c>
      <c r="S38" s="237">
        <f>'B②-1_【管理部】入力画面'!$N$33</f>
        <v>900</v>
      </c>
      <c r="T38" s="238"/>
      <c r="U38" s="48" t="s">
        <v>382</v>
      </c>
    </row>
    <row r="39" spans="2:21" ht="23" thickBot="1" x14ac:dyDescent="0.6">
      <c r="B39" s="97"/>
      <c r="C39" s="92"/>
      <c r="D39" s="231">
        <f>B⓵_マスタ登録!$I$87</f>
        <v>522</v>
      </c>
      <c r="E39" s="232"/>
      <c r="F39" s="231" t="str">
        <f>B⓵_マスタ登録!$J$87</f>
        <v>固定販管費</v>
      </c>
      <c r="G39" s="233"/>
      <c r="H39" s="232"/>
      <c r="I39" s="231" t="str">
        <f>B⓵_マスタ登録!$F$147</f>
        <v>管理部</v>
      </c>
      <c r="J39" s="232"/>
      <c r="K39" s="234">
        <f>'B②-1_【管理部】入力画面'!$N$37</f>
        <v>100</v>
      </c>
      <c r="L39" s="235"/>
      <c r="M39" s="236"/>
      <c r="N39" s="90" t="s">
        <v>383</v>
      </c>
      <c r="O39" s="91">
        <f>B⓵_マスタ登録!$F$40</f>
        <v>199</v>
      </c>
      <c r="P39" s="231" t="str">
        <f>B⓵_マスタ登録!$G$40</f>
        <v>仮勘定</v>
      </c>
      <c r="Q39" s="232"/>
      <c r="R39" s="91" t="str">
        <f>B⓵_マスタ登録!$F$147</f>
        <v>管理部</v>
      </c>
      <c r="S39" s="237">
        <f>'B②-1_【管理部】入力画面'!$N$37</f>
        <v>100</v>
      </c>
      <c r="T39" s="238"/>
      <c r="U39" s="48" t="s">
        <v>382</v>
      </c>
    </row>
    <row r="40" spans="2:21" ht="23" thickBot="1" x14ac:dyDescent="0.6">
      <c r="B40" s="14"/>
      <c r="C40" s="15"/>
      <c r="D40" s="231">
        <f>B⓵_マスタ登録!$F$40</f>
        <v>199</v>
      </c>
      <c r="E40" s="232"/>
      <c r="F40" s="231" t="str">
        <f>B⓵_マスタ登録!$G$40</f>
        <v>仮勘定</v>
      </c>
      <c r="G40" s="233"/>
      <c r="H40" s="232"/>
      <c r="I40" s="231" t="str">
        <f>B⓵_マスタ登録!$F$147</f>
        <v>管理部</v>
      </c>
      <c r="J40" s="232"/>
      <c r="K40" s="234">
        <f>'B②-1_【管理部】入力画面'!$N$45</f>
        <v>50</v>
      </c>
      <c r="L40" s="235"/>
      <c r="M40" s="236"/>
      <c r="N40" s="90" t="s">
        <v>383</v>
      </c>
      <c r="O40" s="91">
        <f>B⓵_マスタ登録!$G$88</f>
        <v>610</v>
      </c>
      <c r="P40" s="231" t="str">
        <f>B⓵_マスタ登録!$H$88</f>
        <v>営業外収益</v>
      </c>
      <c r="Q40" s="232"/>
      <c r="R40" s="91" t="str">
        <f>B⓵_マスタ登録!$F$147</f>
        <v>管理部</v>
      </c>
      <c r="S40" s="237">
        <f>'B②-1_【管理部】入力画面'!$N$45</f>
        <v>50</v>
      </c>
      <c r="T40" s="238"/>
      <c r="U40" s="48" t="s">
        <v>382</v>
      </c>
    </row>
    <row r="41" spans="2:21" ht="23" thickBot="1" x14ac:dyDescent="0.6">
      <c r="B41" s="14"/>
      <c r="C41" s="15"/>
      <c r="D41" s="231">
        <f>B⓵_マスタ登録!$G$89</f>
        <v>620</v>
      </c>
      <c r="E41" s="232"/>
      <c r="F41" s="231" t="str">
        <f>B⓵_マスタ登録!$H$89</f>
        <v>営業外費用</v>
      </c>
      <c r="G41" s="233"/>
      <c r="H41" s="232"/>
      <c r="I41" s="231" t="str">
        <f>B⓵_マスタ登録!$F$147</f>
        <v>管理部</v>
      </c>
      <c r="J41" s="232"/>
      <c r="K41" s="234">
        <f>'B②-1_【管理部】入力画面'!$N$49</f>
        <v>250</v>
      </c>
      <c r="L41" s="235"/>
      <c r="M41" s="236"/>
      <c r="N41" s="90" t="s">
        <v>383</v>
      </c>
      <c r="O41" s="91">
        <f>B⓵_マスタ登録!$F$40</f>
        <v>199</v>
      </c>
      <c r="P41" s="231" t="str">
        <f>B⓵_マスタ登録!$G$40</f>
        <v>仮勘定</v>
      </c>
      <c r="Q41" s="232"/>
      <c r="R41" s="91" t="str">
        <f>B⓵_マスタ登録!$F$147</f>
        <v>管理部</v>
      </c>
      <c r="S41" s="237">
        <f>'B②-1_【管理部】入力画面'!$N$49</f>
        <v>250</v>
      </c>
      <c r="T41" s="238"/>
      <c r="U41" s="48" t="s">
        <v>382</v>
      </c>
    </row>
    <row r="42" spans="2:21" x14ac:dyDescent="0.55000000000000004">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46" t="s">
        <v>305</v>
      </c>
      <c r="C43" s="15"/>
      <c r="D43" s="15"/>
      <c r="E43" s="15"/>
      <c r="F43" s="15"/>
      <c r="G43" s="15"/>
      <c r="H43" s="15"/>
      <c r="I43" s="15"/>
      <c r="J43" s="15"/>
      <c r="K43" s="15"/>
      <c r="L43" s="15"/>
      <c r="M43" s="15"/>
      <c r="N43" s="15"/>
      <c r="O43" s="15"/>
      <c r="P43" s="15"/>
      <c r="Q43" s="15"/>
      <c r="R43" s="15"/>
      <c r="S43" s="15"/>
      <c r="T43" s="15"/>
      <c r="U43" s="48"/>
    </row>
    <row r="44" spans="2:21" ht="23" thickBot="1" x14ac:dyDescent="0.6">
      <c r="B44" s="84" t="s">
        <v>346</v>
      </c>
      <c r="C44" s="71">
        <v>44347</v>
      </c>
      <c r="D44" s="231">
        <f>B⓵_マスタ登録!$I$86</f>
        <v>521</v>
      </c>
      <c r="E44" s="232"/>
      <c r="F44" s="231" t="str">
        <f>B⓵_マスタ登録!$J$86</f>
        <v>人件費</v>
      </c>
      <c r="G44" s="233"/>
      <c r="H44" s="232"/>
      <c r="I44" s="231" t="str">
        <f>B⓵_マスタ登録!$F$147</f>
        <v>管理部</v>
      </c>
      <c r="J44" s="232"/>
      <c r="K44" s="234">
        <f>'B②-1_【管理部】入力画面'!$O$33</f>
        <v>900</v>
      </c>
      <c r="L44" s="235"/>
      <c r="M44" s="236"/>
      <c r="N44" s="90" t="s">
        <v>383</v>
      </c>
      <c r="O44" s="91">
        <f>B⓵_マスタ登録!$F$40</f>
        <v>199</v>
      </c>
      <c r="P44" s="231" t="str">
        <f>B⓵_マスタ登録!$G$40</f>
        <v>仮勘定</v>
      </c>
      <c r="Q44" s="232"/>
      <c r="R44" s="91" t="str">
        <f>B⓵_マスタ登録!$F$147</f>
        <v>管理部</v>
      </c>
      <c r="S44" s="237">
        <f>'B②-1_【管理部】入力画面'!$O$33</f>
        <v>900</v>
      </c>
      <c r="T44" s="238"/>
      <c r="U44" s="48" t="s">
        <v>382</v>
      </c>
    </row>
    <row r="45" spans="2:21" ht="23" thickBot="1" x14ac:dyDescent="0.6">
      <c r="B45" s="97"/>
      <c r="C45" s="92"/>
      <c r="D45" s="231">
        <f>B⓵_マスタ登録!$I$87</f>
        <v>522</v>
      </c>
      <c r="E45" s="232"/>
      <c r="F45" s="231" t="str">
        <f>B⓵_マスタ登録!$J$87</f>
        <v>固定販管費</v>
      </c>
      <c r="G45" s="233"/>
      <c r="H45" s="232"/>
      <c r="I45" s="231" t="str">
        <f>B⓵_マスタ登録!$F$147</f>
        <v>管理部</v>
      </c>
      <c r="J45" s="232"/>
      <c r="K45" s="234">
        <f>'B②-1_【管理部】入力画面'!$O$37</f>
        <v>100</v>
      </c>
      <c r="L45" s="235"/>
      <c r="M45" s="236"/>
      <c r="N45" s="90" t="s">
        <v>383</v>
      </c>
      <c r="O45" s="91">
        <f>B⓵_マスタ登録!$F$40</f>
        <v>199</v>
      </c>
      <c r="P45" s="231" t="str">
        <f>B⓵_マスタ登録!$G$40</f>
        <v>仮勘定</v>
      </c>
      <c r="Q45" s="232"/>
      <c r="R45" s="91" t="str">
        <f>B⓵_マスタ登録!$F$147</f>
        <v>管理部</v>
      </c>
      <c r="S45" s="237">
        <f>'B②-1_【管理部】入力画面'!$O$37</f>
        <v>100</v>
      </c>
      <c r="T45" s="238"/>
      <c r="U45" s="48" t="s">
        <v>382</v>
      </c>
    </row>
    <row r="46" spans="2:21" ht="23" thickBot="1" x14ac:dyDescent="0.6">
      <c r="B46" s="14"/>
      <c r="C46" s="15"/>
      <c r="D46" s="231">
        <f>B⓵_マスタ登録!$F$40</f>
        <v>199</v>
      </c>
      <c r="E46" s="232"/>
      <c r="F46" s="231" t="str">
        <f>B⓵_マスタ登録!$G$40</f>
        <v>仮勘定</v>
      </c>
      <c r="G46" s="233"/>
      <c r="H46" s="232"/>
      <c r="I46" s="231" t="str">
        <f>B⓵_マスタ登録!$F$147</f>
        <v>管理部</v>
      </c>
      <c r="J46" s="232"/>
      <c r="K46" s="234">
        <f>'B②-1_【管理部】入力画面'!$O$45</f>
        <v>50</v>
      </c>
      <c r="L46" s="235"/>
      <c r="M46" s="236"/>
      <c r="N46" s="90" t="s">
        <v>383</v>
      </c>
      <c r="O46" s="91">
        <f>B⓵_マスタ登録!$G$88</f>
        <v>610</v>
      </c>
      <c r="P46" s="231" t="str">
        <f>B⓵_マスタ登録!$H$88</f>
        <v>営業外収益</v>
      </c>
      <c r="Q46" s="232"/>
      <c r="R46" s="91" t="str">
        <f>B⓵_マスタ登録!$F$147</f>
        <v>管理部</v>
      </c>
      <c r="S46" s="237">
        <f>'B②-1_【管理部】入力画面'!$O$45</f>
        <v>50</v>
      </c>
      <c r="T46" s="238"/>
      <c r="U46" s="48" t="s">
        <v>382</v>
      </c>
    </row>
    <row r="47" spans="2:21" ht="23" thickBot="1" x14ac:dyDescent="0.6">
      <c r="B47" s="14"/>
      <c r="C47" s="15"/>
      <c r="D47" s="231">
        <f>B⓵_マスタ登録!$G$89</f>
        <v>620</v>
      </c>
      <c r="E47" s="232"/>
      <c r="F47" s="231" t="str">
        <f>B⓵_マスタ登録!$H$89</f>
        <v>営業外費用</v>
      </c>
      <c r="G47" s="233"/>
      <c r="H47" s="232"/>
      <c r="I47" s="231" t="str">
        <f>B⓵_マスタ登録!$F$147</f>
        <v>管理部</v>
      </c>
      <c r="J47" s="232"/>
      <c r="K47" s="234">
        <f>'B②-1_【管理部】入力画面'!$O$49</f>
        <v>250</v>
      </c>
      <c r="L47" s="235"/>
      <c r="M47" s="236"/>
      <c r="N47" s="90" t="s">
        <v>383</v>
      </c>
      <c r="O47" s="91">
        <f>B⓵_マスタ登録!$F$40</f>
        <v>199</v>
      </c>
      <c r="P47" s="231" t="str">
        <f>B⓵_マスタ登録!$G$40</f>
        <v>仮勘定</v>
      </c>
      <c r="Q47" s="232"/>
      <c r="R47" s="91" t="str">
        <f>B⓵_マスタ登録!$F$147</f>
        <v>管理部</v>
      </c>
      <c r="S47" s="237">
        <f>'B②-1_【管理部】入力画面'!$O$49</f>
        <v>250</v>
      </c>
      <c r="T47" s="238"/>
      <c r="U47" s="48" t="s">
        <v>382</v>
      </c>
    </row>
    <row r="48" spans="2:21" ht="22.5" x14ac:dyDescent="0.55000000000000004">
      <c r="B48" s="14"/>
      <c r="C48" s="15"/>
      <c r="D48" s="15"/>
      <c r="E48" s="15"/>
      <c r="F48" s="15"/>
      <c r="G48" s="15"/>
      <c r="H48" s="15"/>
      <c r="I48" s="15"/>
      <c r="J48" s="15"/>
      <c r="K48" s="15"/>
      <c r="L48" s="15"/>
      <c r="M48" s="15"/>
      <c r="N48" s="15"/>
      <c r="O48" s="15"/>
      <c r="P48" s="15"/>
      <c r="Q48" s="15"/>
      <c r="R48" s="15"/>
      <c r="S48" s="15"/>
      <c r="T48" s="15"/>
      <c r="U48" s="48"/>
    </row>
    <row r="49" spans="2:21" ht="23" thickBot="1" x14ac:dyDescent="0.6">
      <c r="B49" s="46" t="s">
        <v>305</v>
      </c>
      <c r="C49" s="15"/>
      <c r="D49" s="15"/>
      <c r="E49" s="15"/>
      <c r="F49" s="15"/>
      <c r="G49" s="15"/>
      <c r="H49" s="15"/>
      <c r="I49" s="15"/>
      <c r="J49" s="15"/>
      <c r="K49" s="15"/>
      <c r="L49" s="15"/>
      <c r="M49" s="15"/>
      <c r="N49" s="15"/>
      <c r="O49" s="15"/>
      <c r="P49" s="15"/>
      <c r="Q49" s="15"/>
      <c r="R49" s="15"/>
      <c r="S49" s="15"/>
      <c r="T49" s="15"/>
      <c r="U49" s="48"/>
    </row>
    <row r="50" spans="2:21" ht="23" thickBot="1" x14ac:dyDescent="0.6">
      <c r="B50" s="84" t="s">
        <v>347</v>
      </c>
      <c r="C50" s="71">
        <v>44377</v>
      </c>
      <c r="D50" s="231">
        <f>B⓵_マスタ登録!$I$86</f>
        <v>521</v>
      </c>
      <c r="E50" s="232"/>
      <c r="F50" s="231" t="str">
        <f>B⓵_マスタ登録!$J$86</f>
        <v>人件費</v>
      </c>
      <c r="G50" s="233"/>
      <c r="H50" s="232"/>
      <c r="I50" s="231" t="str">
        <f>B⓵_マスタ登録!$F$147</f>
        <v>管理部</v>
      </c>
      <c r="J50" s="232"/>
      <c r="K50" s="234">
        <f>'B②-1_【管理部】入力画面'!$P$33</f>
        <v>900</v>
      </c>
      <c r="L50" s="235"/>
      <c r="M50" s="236"/>
      <c r="N50" s="90" t="s">
        <v>383</v>
      </c>
      <c r="O50" s="91">
        <f>B⓵_マスタ登録!$F$40</f>
        <v>199</v>
      </c>
      <c r="P50" s="231" t="str">
        <f>B⓵_マスタ登録!$G$40</f>
        <v>仮勘定</v>
      </c>
      <c r="Q50" s="232"/>
      <c r="R50" s="91" t="str">
        <f>B⓵_マスタ登録!$F$147</f>
        <v>管理部</v>
      </c>
      <c r="S50" s="237">
        <f>'B②-1_【管理部】入力画面'!$P$33</f>
        <v>900</v>
      </c>
      <c r="T50" s="238"/>
      <c r="U50" s="48" t="s">
        <v>382</v>
      </c>
    </row>
    <row r="51" spans="2:21" ht="23" thickBot="1" x14ac:dyDescent="0.6">
      <c r="B51" s="97"/>
      <c r="C51" s="92"/>
      <c r="D51" s="231">
        <f>B⓵_マスタ登録!$I$87</f>
        <v>522</v>
      </c>
      <c r="E51" s="232"/>
      <c r="F51" s="231" t="str">
        <f>B⓵_マスタ登録!$J$87</f>
        <v>固定販管費</v>
      </c>
      <c r="G51" s="233"/>
      <c r="H51" s="232"/>
      <c r="I51" s="231" t="str">
        <f>B⓵_マスタ登録!$F$147</f>
        <v>管理部</v>
      </c>
      <c r="J51" s="232"/>
      <c r="K51" s="234">
        <f>'B②-1_【管理部】入力画面'!$P$37</f>
        <v>100</v>
      </c>
      <c r="L51" s="235"/>
      <c r="M51" s="236"/>
      <c r="N51" s="90" t="s">
        <v>383</v>
      </c>
      <c r="O51" s="91">
        <f>B⓵_マスタ登録!$F$40</f>
        <v>199</v>
      </c>
      <c r="P51" s="231" t="str">
        <f>B⓵_マスタ登録!$G$40</f>
        <v>仮勘定</v>
      </c>
      <c r="Q51" s="232"/>
      <c r="R51" s="91" t="str">
        <f>B⓵_マスタ登録!$F$147</f>
        <v>管理部</v>
      </c>
      <c r="S51" s="237">
        <f>'B②-1_【管理部】入力画面'!$P$37</f>
        <v>100</v>
      </c>
      <c r="T51" s="238"/>
      <c r="U51" s="48" t="s">
        <v>382</v>
      </c>
    </row>
    <row r="52" spans="2:21" ht="23" thickBot="1" x14ac:dyDescent="0.6">
      <c r="B52" s="14"/>
      <c r="C52" s="15"/>
      <c r="D52" s="231">
        <f>B⓵_マスタ登録!$F$40</f>
        <v>199</v>
      </c>
      <c r="E52" s="232"/>
      <c r="F52" s="231" t="str">
        <f>B⓵_マスタ登録!$G$40</f>
        <v>仮勘定</v>
      </c>
      <c r="G52" s="233"/>
      <c r="H52" s="232"/>
      <c r="I52" s="231" t="str">
        <f>B⓵_マスタ登録!$F$147</f>
        <v>管理部</v>
      </c>
      <c r="J52" s="232"/>
      <c r="K52" s="234">
        <f>'B②-1_【管理部】入力画面'!$P$45</f>
        <v>50</v>
      </c>
      <c r="L52" s="235"/>
      <c r="M52" s="236"/>
      <c r="N52" s="90" t="s">
        <v>383</v>
      </c>
      <c r="O52" s="91">
        <f>B⓵_マスタ登録!$G$88</f>
        <v>610</v>
      </c>
      <c r="P52" s="231" t="str">
        <f>B⓵_マスタ登録!$H$88</f>
        <v>営業外収益</v>
      </c>
      <c r="Q52" s="232"/>
      <c r="R52" s="91" t="str">
        <f>B⓵_マスタ登録!$F$147</f>
        <v>管理部</v>
      </c>
      <c r="S52" s="237">
        <f>'B②-1_【管理部】入力画面'!$P$45</f>
        <v>50</v>
      </c>
      <c r="T52" s="238"/>
      <c r="U52" s="48" t="s">
        <v>382</v>
      </c>
    </row>
    <row r="53" spans="2:21" ht="23" thickBot="1" x14ac:dyDescent="0.6">
      <c r="B53" s="14"/>
      <c r="C53" s="15"/>
      <c r="D53" s="231">
        <f>B⓵_マスタ登録!$G$89</f>
        <v>620</v>
      </c>
      <c r="E53" s="232"/>
      <c r="F53" s="231" t="str">
        <f>B⓵_マスタ登録!$H$89</f>
        <v>営業外費用</v>
      </c>
      <c r="G53" s="233"/>
      <c r="H53" s="232"/>
      <c r="I53" s="231" t="str">
        <f>B⓵_マスタ登録!$F$147</f>
        <v>管理部</v>
      </c>
      <c r="J53" s="232"/>
      <c r="K53" s="234">
        <f>'B②-1_【管理部】入力画面'!$P$49</f>
        <v>250</v>
      </c>
      <c r="L53" s="235"/>
      <c r="M53" s="236"/>
      <c r="N53" s="90" t="s">
        <v>383</v>
      </c>
      <c r="O53" s="91">
        <f>B⓵_マスタ登録!$F$40</f>
        <v>199</v>
      </c>
      <c r="P53" s="231" t="str">
        <f>B⓵_マスタ登録!$G$40</f>
        <v>仮勘定</v>
      </c>
      <c r="Q53" s="232"/>
      <c r="R53" s="91" t="str">
        <f>B⓵_マスタ登録!$F$147</f>
        <v>管理部</v>
      </c>
      <c r="S53" s="237">
        <f>'B②-1_【管理部】入力画面'!$P$49</f>
        <v>250</v>
      </c>
      <c r="T53" s="238"/>
      <c r="U53" s="48" t="s">
        <v>382</v>
      </c>
    </row>
    <row r="54" spans="2:21" ht="22.5" x14ac:dyDescent="0.55000000000000004">
      <c r="B54" s="14"/>
      <c r="C54" s="15"/>
      <c r="D54" s="15"/>
      <c r="E54" s="15"/>
      <c r="F54" s="15"/>
      <c r="G54" s="15"/>
      <c r="H54" s="15"/>
      <c r="I54" s="15"/>
      <c r="J54" s="15"/>
      <c r="K54" s="15"/>
      <c r="L54" s="15"/>
      <c r="M54" s="15"/>
      <c r="N54" s="15"/>
      <c r="O54" s="15"/>
      <c r="P54" s="15"/>
      <c r="Q54" s="15"/>
      <c r="R54" s="15"/>
      <c r="S54" s="15"/>
      <c r="T54" s="15"/>
      <c r="U54" s="48"/>
    </row>
    <row r="55" spans="2:21" ht="23" thickBot="1" x14ac:dyDescent="0.6">
      <c r="B55" s="46" t="s">
        <v>305</v>
      </c>
      <c r="C55" s="15"/>
      <c r="D55" s="15"/>
      <c r="E55" s="15"/>
      <c r="F55" s="15"/>
      <c r="G55" s="15"/>
      <c r="H55" s="15"/>
      <c r="I55" s="15"/>
      <c r="J55" s="15"/>
      <c r="K55" s="15"/>
      <c r="L55" s="15"/>
      <c r="M55" s="15"/>
      <c r="N55" s="15"/>
      <c r="O55" s="15"/>
      <c r="P55" s="15"/>
      <c r="Q55" s="15"/>
      <c r="R55" s="15"/>
      <c r="S55" s="15"/>
      <c r="T55" s="15"/>
      <c r="U55" s="48"/>
    </row>
    <row r="56" spans="2:21" ht="23" thickBot="1" x14ac:dyDescent="0.6">
      <c r="B56" s="84" t="s">
        <v>348</v>
      </c>
      <c r="C56" s="71">
        <v>44408</v>
      </c>
      <c r="D56" s="231">
        <f>B⓵_マスタ登録!$I$86</f>
        <v>521</v>
      </c>
      <c r="E56" s="232"/>
      <c r="F56" s="231" t="str">
        <f>B⓵_マスタ登録!$J$86</f>
        <v>人件費</v>
      </c>
      <c r="G56" s="233"/>
      <c r="H56" s="232"/>
      <c r="I56" s="231" t="str">
        <f>B⓵_マスタ登録!$F$147</f>
        <v>管理部</v>
      </c>
      <c r="J56" s="232"/>
      <c r="K56" s="234">
        <f>'B②-1_【管理部】入力画面'!$Q$33</f>
        <v>900</v>
      </c>
      <c r="L56" s="235"/>
      <c r="M56" s="236"/>
      <c r="N56" s="90" t="s">
        <v>383</v>
      </c>
      <c r="O56" s="91">
        <f>B⓵_マスタ登録!$F$40</f>
        <v>199</v>
      </c>
      <c r="P56" s="231" t="str">
        <f>B⓵_マスタ登録!$G$40</f>
        <v>仮勘定</v>
      </c>
      <c r="Q56" s="232"/>
      <c r="R56" s="91" t="str">
        <f>B⓵_マスタ登録!$F$147</f>
        <v>管理部</v>
      </c>
      <c r="S56" s="237">
        <f>'B②-1_【管理部】入力画面'!$Q$33</f>
        <v>900</v>
      </c>
      <c r="T56" s="238"/>
      <c r="U56" s="48" t="s">
        <v>382</v>
      </c>
    </row>
    <row r="57" spans="2:21" ht="23" thickBot="1" x14ac:dyDescent="0.6">
      <c r="B57" s="97"/>
      <c r="C57" s="92"/>
      <c r="D57" s="231">
        <f>B⓵_マスタ登録!$I$87</f>
        <v>522</v>
      </c>
      <c r="E57" s="232"/>
      <c r="F57" s="231" t="str">
        <f>B⓵_マスタ登録!$J$87</f>
        <v>固定販管費</v>
      </c>
      <c r="G57" s="233"/>
      <c r="H57" s="232"/>
      <c r="I57" s="231" t="str">
        <f>B⓵_マスタ登録!$F$147</f>
        <v>管理部</v>
      </c>
      <c r="J57" s="232"/>
      <c r="K57" s="234">
        <f>'B②-1_【管理部】入力画面'!$Q$37</f>
        <v>100</v>
      </c>
      <c r="L57" s="235"/>
      <c r="M57" s="236"/>
      <c r="N57" s="90" t="s">
        <v>383</v>
      </c>
      <c r="O57" s="91">
        <f>B⓵_マスタ登録!$F$40</f>
        <v>199</v>
      </c>
      <c r="P57" s="231" t="str">
        <f>B⓵_マスタ登録!$G$40</f>
        <v>仮勘定</v>
      </c>
      <c r="Q57" s="232"/>
      <c r="R57" s="91" t="str">
        <f>B⓵_マスタ登録!$F$147</f>
        <v>管理部</v>
      </c>
      <c r="S57" s="237">
        <f>'B②-1_【管理部】入力画面'!$Q$37</f>
        <v>100</v>
      </c>
      <c r="T57" s="238"/>
      <c r="U57" s="48" t="s">
        <v>382</v>
      </c>
    </row>
    <row r="58" spans="2:21" ht="23" thickBot="1" x14ac:dyDescent="0.6">
      <c r="B58" s="14"/>
      <c r="C58" s="15"/>
      <c r="D58" s="231">
        <f>B⓵_マスタ登録!$F$40</f>
        <v>199</v>
      </c>
      <c r="E58" s="232"/>
      <c r="F58" s="231" t="str">
        <f>B⓵_マスタ登録!$G$40</f>
        <v>仮勘定</v>
      </c>
      <c r="G58" s="233"/>
      <c r="H58" s="232"/>
      <c r="I58" s="231" t="str">
        <f>B⓵_マスタ登録!$F$147</f>
        <v>管理部</v>
      </c>
      <c r="J58" s="232"/>
      <c r="K58" s="234">
        <f>'B②-1_【管理部】入力画面'!$Q$45</f>
        <v>50</v>
      </c>
      <c r="L58" s="235"/>
      <c r="M58" s="236"/>
      <c r="N58" s="90" t="s">
        <v>383</v>
      </c>
      <c r="O58" s="91">
        <f>B⓵_マスタ登録!$G$88</f>
        <v>610</v>
      </c>
      <c r="P58" s="231" t="str">
        <f>B⓵_マスタ登録!$H$88</f>
        <v>営業外収益</v>
      </c>
      <c r="Q58" s="232"/>
      <c r="R58" s="91" t="str">
        <f>B⓵_マスタ登録!$F$147</f>
        <v>管理部</v>
      </c>
      <c r="S58" s="237">
        <f>'B②-1_【管理部】入力画面'!$Q$45</f>
        <v>50</v>
      </c>
      <c r="T58" s="238"/>
      <c r="U58" s="48" t="s">
        <v>382</v>
      </c>
    </row>
    <row r="59" spans="2:21" ht="23" thickBot="1" x14ac:dyDescent="0.6">
      <c r="B59" s="14"/>
      <c r="C59" s="15"/>
      <c r="D59" s="231">
        <f>B⓵_マスタ登録!$G$89</f>
        <v>620</v>
      </c>
      <c r="E59" s="232"/>
      <c r="F59" s="231" t="str">
        <f>B⓵_マスタ登録!$H$89</f>
        <v>営業外費用</v>
      </c>
      <c r="G59" s="233"/>
      <c r="H59" s="232"/>
      <c r="I59" s="231" t="str">
        <f>B⓵_マスタ登録!$F$147</f>
        <v>管理部</v>
      </c>
      <c r="J59" s="232"/>
      <c r="K59" s="234">
        <f>'B②-1_【管理部】入力画面'!$Q$49</f>
        <v>250</v>
      </c>
      <c r="L59" s="235"/>
      <c r="M59" s="236"/>
      <c r="N59" s="90" t="s">
        <v>383</v>
      </c>
      <c r="O59" s="91">
        <f>B⓵_マスタ登録!$F$40</f>
        <v>199</v>
      </c>
      <c r="P59" s="231" t="str">
        <f>B⓵_マスタ登録!$G$40</f>
        <v>仮勘定</v>
      </c>
      <c r="Q59" s="232"/>
      <c r="R59" s="91" t="str">
        <f>B⓵_マスタ登録!$F$147</f>
        <v>管理部</v>
      </c>
      <c r="S59" s="237">
        <f>'B②-1_【管理部】入力画面'!$Q$49</f>
        <v>250</v>
      </c>
      <c r="T59" s="238"/>
      <c r="U59" s="48" t="s">
        <v>382</v>
      </c>
    </row>
    <row r="60" spans="2:21" ht="22.5" x14ac:dyDescent="0.55000000000000004">
      <c r="B60" s="14"/>
      <c r="C60" s="15"/>
      <c r="D60" s="15"/>
      <c r="E60" s="15"/>
      <c r="F60" s="15"/>
      <c r="G60" s="15"/>
      <c r="H60" s="15"/>
      <c r="I60" s="15"/>
      <c r="J60" s="15"/>
      <c r="K60" s="15"/>
      <c r="L60" s="15"/>
      <c r="M60" s="15"/>
      <c r="N60" s="15"/>
      <c r="O60" s="15"/>
      <c r="P60" s="15"/>
      <c r="Q60" s="15"/>
      <c r="R60" s="15"/>
      <c r="S60" s="15"/>
      <c r="T60" s="15"/>
      <c r="U60" s="48"/>
    </row>
    <row r="61" spans="2:21" ht="23" thickBot="1" x14ac:dyDescent="0.6">
      <c r="B61" s="46" t="s">
        <v>305</v>
      </c>
      <c r="C61" s="15"/>
      <c r="D61" s="15"/>
      <c r="E61" s="15"/>
      <c r="F61" s="15"/>
      <c r="G61" s="15"/>
      <c r="H61" s="15"/>
      <c r="I61" s="15"/>
      <c r="J61" s="15"/>
      <c r="K61" s="15"/>
      <c r="L61" s="15"/>
      <c r="M61" s="15"/>
      <c r="N61" s="15"/>
      <c r="O61" s="15"/>
      <c r="P61" s="15"/>
      <c r="Q61" s="15"/>
      <c r="R61" s="15"/>
      <c r="S61" s="15"/>
      <c r="T61" s="15"/>
      <c r="U61" s="48"/>
    </row>
    <row r="62" spans="2:21" ht="23" thickBot="1" x14ac:dyDescent="0.6">
      <c r="B62" s="84" t="s">
        <v>349</v>
      </c>
      <c r="C62" s="71">
        <v>44439</v>
      </c>
      <c r="D62" s="231">
        <f>B⓵_マスタ登録!$I$86</f>
        <v>521</v>
      </c>
      <c r="E62" s="232"/>
      <c r="F62" s="231" t="str">
        <f>B⓵_マスタ登録!$J$86</f>
        <v>人件費</v>
      </c>
      <c r="G62" s="233"/>
      <c r="H62" s="232"/>
      <c r="I62" s="231" t="str">
        <f>B⓵_マスタ登録!$F$147</f>
        <v>管理部</v>
      </c>
      <c r="J62" s="232"/>
      <c r="K62" s="234">
        <f>'B②-1_【管理部】入力画面'!$R$33</f>
        <v>900</v>
      </c>
      <c r="L62" s="235"/>
      <c r="M62" s="236"/>
      <c r="N62" s="90" t="s">
        <v>383</v>
      </c>
      <c r="O62" s="91">
        <f>B⓵_マスタ登録!$F$40</f>
        <v>199</v>
      </c>
      <c r="P62" s="231" t="str">
        <f>B⓵_マスタ登録!$G$40</f>
        <v>仮勘定</v>
      </c>
      <c r="Q62" s="232"/>
      <c r="R62" s="91" t="str">
        <f>B⓵_マスタ登録!$F$147</f>
        <v>管理部</v>
      </c>
      <c r="S62" s="237">
        <f>'B②-1_【管理部】入力画面'!$R$33</f>
        <v>900</v>
      </c>
      <c r="T62" s="238"/>
      <c r="U62" s="48" t="s">
        <v>382</v>
      </c>
    </row>
    <row r="63" spans="2:21" ht="23" thickBot="1" x14ac:dyDescent="0.6">
      <c r="B63" s="97"/>
      <c r="C63" s="92"/>
      <c r="D63" s="231">
        <f>B⓵_マスタ登録!$I$87</f>
        <v>522</v>
      </c>
      <c r="E63" s="232"/>
      <c r="F63" s="231" t="str">
        <f>B⓵_マスタ登録!$J$87</f>
        <v>固定販管費</v>
      </c>
      <c r="G63" s="233"/>
      <c r="H63" s="232"/>
      <c r="I63" s="231" t="str">
        <f>B⓵_マスタ登録!$F$147</f>
        <v>管理部</v>
      </c>
      <c r="J63" s="232"/>
      <c r="K63" s="234">
        <f>'B②-1_【管理部】入力画面'!$R$37</f>
        <v>100</v>
      </c>
      <c r="L63" s="235"/>
      <c r="M63" s="236"/>
      <c r="N63" s="90" t="s">
        <v>383</v>
      </c>
      <c r="O63" s="91">
        <f>B⓵_マスタ登録!$F$40</f>
        <v>199</v>
      </c>
      <c r="P63" s="231" t="str">
        <f>B⓵_マスタ登録!$G$40</f>
        <v>仮勘定</v>
      </c>
      <c r="Q63" s="232"/>
      <c r="R63" s="91" t="str">
        <f>B⓵_マスタ登録!$F$147</f>
        <v>管理部</v>
      </c>
      <c r="S63" s="237">
        <f>'B②-1_【管理部】入力画面'!$R$37</f>
        <v>100</v>
      </c>
      <c r="T63" s="238"/>
      <c r="U63" s="48" t="s">
        <v>382</v>
      </c>
    </row>
    <row r="64" spans="2:21" ht="23" thickBot="1" x14ac:dyDescent="0.6">
      <c r="B64" s="14"/>
      <c r="C64" s="15"/>
      <c r="D64" s="231">
        <f>B⓵_マスタ登録!$F$40</f>
        <v>199</v>
      </c>
      <c r="E64" s="232"/>
      <c r="F64" s="231" t="str">
        <f>B⓵_マスタ登録!$G$40</f>
        <v>仮勘定</v>
      </c>
      <c r="G64" s="233"/>
      <c r="H64" s="232"/>
      <c r="I64" s="231" t="str">
        <f>B⓵_マスタ登録!$F$147</f>
        <v>管理部</v>
      </c>
      <c r="J64" s="232"/>
      <c r="K64" s="234">
        <f>'B②-1_【管理部】入力画面'!$R$45</f>
        <v>50</v>
      </c>
      <c r="L64" s="235"/>
      <c r="M64" s="236"/>
      <c r="N64" s="90" t="s">
        <v>383</v>
      </c>
      <c r="O64" s="91">
        <f>B⓵_マスタ登録!$G$88</f>
        <v>610</v>
      </c>
      <c r="P64" s="231" t="str">
        <f>B⓵_マスタ登録!$H$88</f>
        <v>営業外収益</v>
      </c>
      <c r="Q64" s="232"/>
      <c r="R64" s="91" t="str">
        <f>B⓵_マスタ登録!$F$147</f>
        <v>管理部</v>
      </c>
      <c r="S64" s="237">
        <f>'B②-1_【管理部】入力画面'!$R$45</f>
        <v>50</v>
      </c>
      <c r="T64" s="238"/>
      <c r="U64" s="48" t="s">
        <v>382</v>
      </c>
    </row>
    <row r="65" spans="2:21" ht="23" thickBot="1" x14ac:dyDescent="0.6">
      <c r="B65" s="14"/>
      <c r="C65" s="15"/>
      <c r="D65" s="231">
        <f>B⓵_マスタ登録!$G$89</f>
        <v>620</v>
      </c>
      <c r="E65" s="232"/>
      <c r="F65" s="231" t="str">
        <f>B⓵_マスタ登録!$H$89</f>
        <v>営業外費用</v>
      </c>
      <c r="G65" s="233"/>
      <c r="H65" s="232"/>
      <c r="I65" s="231" t="str">
        <f>B⓵_マスタ登録!$F$147</f>
        <v>管理部</v>
      </c>
      <c r="J65" s="232"/>
      <c r="K65" s="234">
        <f>'B②-1_【管理部】入力画面'!$R$49</f>
        <v>250</v>
      </c>
      <c r="L65" s="235"/>
      <c r="M65" s="236"/>
      <c r="N65" s="90" t="s">
        <v>383</v>
      </c>
      <c r="O65" s="91">
        <f>B⓵_マスタ登録!$F$40</f>
        <v>199</v>
      </c>
      <c r="P65" s="231" t="str">
        <f>B⓵_マスタ登録!$G$40</f>
        <v>仮勘定</v>
      </c>
      <c r="Q65" s="232"/>
      <c r="R65" s="91" t="str">
        <f>B⓵_マスタ登録!$F$147</f>
        <v>管理部</v>
      </c>
      <c r="S65" s="237">
        <f>'B②-1_【管理部】入力画面'!$R$49</f>
        <v>250</v>
      </c>
      <c r="T65" s="238"/>
      <c r="U65" s="48" t="s">
        <v>382</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8"/>
    </row>
    <row r="67" spans="2:21" ht="23" thickBot="1" x14ac:dyDescent="0.6">
      <c r="B67" s="46" t="s">
        <v>305</v>
      </c>
      <c r="C67" s="15"/>
      <c r="D67" s="15"/>
      <c r="E67" s="15"/>
      <c r="F67" s="15"/>
      <c r="G67" s="15"/>
      <c r="H67" s="15"/>
      <c r="I67" s="15"/>
      <c r="J67" s="15"/>
      <c r="K67" s="15"/>
      <c r="L67" s="15"/>
      <c r="M67" s="15"/>
      <c r="N67" s="15"/>
      <c r="O67" s="15"/>
      <c r="P67" s="15"/>
      <c r="Q67" s="15"/>
      <c r="R67" s="15"/>
      <c r="S67" s="15"/>
      <c r="T67" s="15"/>
      <c r="U67" s="48"/>
    </row>
    <row r="68" spans="2:21" ht="23" thickBot="1" x14ac:dyDescent="0.6">
      <c r="B68" s="84" t="s">
        <v>350</v>
      </c>
      <c r="C68" s="71">
        <v>44469</v>
      </c>
      <c r="D68" s="231">
        <f>B⓵_マスタ登録!$I$86</f>
        <v>521</v>
      </c>
      <c r="E68" s="232"/>
      <c r="F68" s="231" t="str">
        <f>B⓵_マスタ登録!$J$86</f>
        <v>人件費</v>
      </c>
      <c r="G68" s="233"/>
      <c r="H68" s="232"/>
      <c r="I68" s="231" t="str">
        <f>B⓵_マスタ登録!$F$147</f>
        <v>管理部</v>
      </c>
      <c r="J68" s="232"/>
      <c r="K68" s="234">
        <f>'B②-1_【管理部】入力画面'!$S$33</f>
        <v>900</v>
      </c>
      <c r="L68" s="235"/>
      <c r="M68" s="236"/>
      <c r="N68" s="90" t="s">
        <v>383</v>
      </c>
      <c r="O68" s="91">
        <f>B⓵_マスタ登録!$F$40</f>
        <v>199</v>
      </c>
      <c r="P68" s="231" t="str">
        <f>B⓵_マスタ登録!$G$40</f>
        <v>仮勘定</v>
      </c>
      <c r="Q68" s="232"/>
      <c r="R68" s="91" t="str">
        <f>B⓵_マスタ登録!$F$147</f>
        <v>管理部</v>
      </c>
      <c r="S68" s="237">
        <f>'B②-1_【管理部】入力画面'!$S$33</f>
        <v>900</v>
      </c>
      <c r="T68" s="238"/>
      <c r="U68" s="48" t="s">
        <v>382</v>
      </c>
    </row>
    <row r="69" spans="2:21" ht="23" thickBot="1" x14ac:dyDescent="0.6">
      <c r="B69" s="97"/>
      <c r="C69" s="92"/>
      <c r="D69" s="231">
        <f>B⓵_マスタ登録!$I$87</f>
        <v>522</v>
      </c>
      <c r="E69" s="232"/>
      <c r="F69" s="231" t="str">
        <f>B⓵_マスタ登録!$J$87</f>
        <v>固定販管費</v>
      </c>
      <c r="G69" s="233"/>
      <c r="H69" s="232"/>
      <c r="I69" s="231" t="str">
        <f>B⓵_マスタ登録!$F$147</f>
        <v>管理部</v>
      </c>
      <c r="J69" s="232"/>
      <c r="K69" s="234">
        <f>'B②-1_【管理部】入力画面'!$S$37</f>
        <v>100</v>
      </c>
      <c r="L69" s="235"/>
      <c r="M69" s="236"/>
      <c r="N69" s="90" t="s">
        <v>383</v>
      </c>
      <c r="O69" s="91">
        <f>B⓵_マスタ登録!$F$40</f>
        <v>199</v>
      </c>
      <c r="P69" s="231" t="str">
        <f>B⓵_マスタ登録!$G$40</f>
        <v>仮勘定</v>
      </c>
      <c r="Q69" s="232"/>
      <c r="R69" s="91" t="str">
        <f>B⓵_マスタ登録!$F$147</f>
        <v>管理部</v>
      </c>
      <c r="S69" s="237">
        <f>'B②-1_【管理部】入力画面'!$S$37</f>
        <v>100</v>
      </c>
      <c r="T69" s="238"/>
      <c r="U69" s="48" t="s">
        <v>382</v>
      </c>
    </row>
    <row r="70" spans="2:21" ht="23" thickBot="1" x14ac:dyDescent="0.6">
      <c r="B70" s="14"/>
      <c r="C70" s="15"/>
      <c r="D70" s="231">
        <f>B⓵_マスタ登録!$F$40</f>
        <v>199</v>
      </c>
      <c r="E70" s="232"/>
      <c r="F70" s="231" t="str">
        <f>B⓵_マスタ登録!$G$40</f>
        <v>仮勘定</v>
      </c>
      <c r="G70" s="233"/>
      <c r="H70" s="232"/>
      <c r="I70" s="231" t="str">
        <f>B⓵_マスタ登録!$F$147</f>
        <v>管理部</v>
      </c>
      <c r="J70" s="232"/>
      <c r="K70" s="234">
        <f>'B②-1_【管理部】入力画面'!$S$45</f>
        <v>50</v>
      </c>
      <c r="L70" s="235"/>
      <c r="M70" s="236"/>
      <c r="N70" s="90" t="s">
        <v>383</v>
      </c>
      <c r="O70" s="91">
        <f>B⓵_マスタ登録!$G$88</f>
        <v>610</v>
      </c>
      <c r="P70" s="231" t="str">
        <f>B⓵_マスタ登録!$H$88</f>
        <v>営業外収益</v>
      </c>
      <c r="Q70" s="232"/>
      <c r="R70" s="91" t="str">
        <f>B⓵_マスタ登録!$F$147</f>
        <v>管理部</v>
      </c>
      <c r="S70" s="237">
        <f>'B②-1_【管理部】入力画面'!$S$45</f>
        <v>50</v>
      </c>
      <c r="T70" s="238"/>
      <c r="U70" s="48" t="s">
        <v>382</v>
      </c>
    </row>
    <row r="71" spans="2:21" ht="23" thickBot="1" x14ac:dyDescent="0.6">
      <c r="B71" s="14"/>
      <c r="C71" s="15"/>
      <c r="D71" s="231">
        <f>B⓵_マスタ登録!$G$89</f>
        <v>620</v>
      </c>
      <c r="E71" s="232"/>
      <c r="F71" s="231" t="str">
        <f>B⓵_マスタ登録!$H$89</f>
        <v>営業外費用</v>
      </c>
      <c r="G71" s="233"/>
      <c r="H71" s="232"/>
      <c r="I71" s="231" t="str">
        <f>B⓵_マスタ登録!$F$147</f>
        <v>管理部</v>
      </c>
      <c r="J71" s="232"/>
      <c r="K71" s="234">
        <f>'B②-1_【管理部】入力画面'!$S$49</f>
        <v>250</v>
      </c>
      <c r="L71" s="235"/>
      <c r="M71" s="236"/>
      <c r="N71" s="90" t="s">
        <v>383</v>
      </c>
      <c r="O71" s="91">
        <f>B⓵_マスタ登録!$F$40</f>
        <v>199</v>
      </c>
      <c r="P71" s="231" t="str">
        <f>B⓵_マスタ登録!$G$40</f>
        <v>仮勘定</v>
      </c>
      <c r="Q71" s="232"/>
      <c r="R71" s="91" t="str">
        <f>B⓵_マスタ登録!$F$147</f>
        <v>管理部</v>
      </c>
      <c r="S71" s="237">
        <f>'B②-1_【管理部】入力画面'!$S$49</f>
        <v>250</v>
      </c>
      <c r="T71" s="238"/>
      <c r="U71" s="48" t="s">
        <v>382</v>
      </c>
    </row>
    <row r="72" spans="2:21" ht="22.5" x14ac:dyDescent="0.55000000000000004">
      <c r="B72" s="14"/>
      <c r="C72" s="15"/>
      <c r="D72" s="15"/>
      <c r="E72" s="15"/>
      <c r="F72" s="15"/>
      <c r="G72" s="15"/>
      <c r="H72" s="15"/>
      <c r="I72" s="15"/>
      <c r="J72" s="15"/>
      <c r="K72" s="15"/>
      <c r="L72" s="15"/>
      <c r="M72" s="15"/>
      <c r="N72" s="15"/>
      <c r="O72" s="15"/>
      <c r="P72" s="15"/>
      <c r="Q72" s="15"/>
      <c r="R72" s="15"/>
      <c r="S72" s="15"/>
      <c r="T72" s="15"/>
      <c r="U72" s="48"/>
    </row>
    <row r="73" spans="2:21" ht="23" thickBot="1" x14ac:dyDescent="0.6">
      <c r="B73" s="46" t="s">
        <v>305</v>
      </c>
      <c r="C73" s="15"/>
      <c r="D73" s="15"/>
      <c r="E73" s="15"/>
      <c r="F73" s="15"/>
      <c r="G73" s="15"/>
      <c r="H73" s="15"/>
      <c r="I73" s="15"/>
      <c r="J73" s="15"/>
      <c r="K73" s="15"/>
      <c r="L73" s="15"/>
      <c r="M73" s="15"/>
      <c r="N73" s="15"/>
      <c r="O73" s="15"/>
      <c r="P73" s="15"/>
      <c r="Q73" s="15"/>
      <c r="R73" s="15"/>
      <c r="S73" s="15"/>
      <c r="T73" s="15"/>
      <c r="U73" s="48"/>
    </row>
    <row r="74" spans="2:21" ht="23" thickBot="1" x14ac:dyDescent="0.6">
      <c r="B74" s="84" t="s">
        <v>351</v>
      </c>
      <c r="C74" s="71">
        <v>44500</v>
      </c>
      <c r="D74" s="231">
        <f>B⓵_マスタ登録!$I$86</f>
        <v>521</v>
      </c>
      <c r="E74" s="232"/>
      <c r="F74" s="231" t="str">
        <f>B⓵_マスタ登録!$J$86</f>
        <v>人件費</v>
      </c>
      <c r="G74" s="233"/>
      <c r="H74" s="232"/>
      <c r="I74" s="231" t="str">
        <f>B⓵_マスタ登録!$F$147</f>
        <v>管理部</v>
      </c>
      <c r="J74" s="232"/>
      <c r="K74" s="234">
        <f>'B②-1_【管理部】入力画面'!$N$35</f>
        <v>900</v>
      </c>
      <c r="L74" s="235"/>
      <c r="M74" s="236"/>
      <c r="N74" s="90" t="s">
        <v>383</v>
      </c>
      <c r="O74" s="91">
        <f>B⓵_マスタ登録!$F$40</f>
        <v>199</v>
      </c>
      <c r="P74" s="231" t="str">
        <f>B⓵_マスタ登録!$G$40</f>
        <v>仮勘定</v>
      </c>
      <c r="Q74" s="232"/>
      <c r="R74" s="91" t="str">
        <f>B⓵_マスタ登録!$F$147</f>
        <v>管理部</v>
      </c>
      <c r="S74" s="237">
        <f>'B②-1_【管理部】入力画面'!$N$35</f>
        <v>900</v>
      </c>
      <c r="T74" s="238"/>
      <c r="U74" s="48" t="s">
        <v>382</v>
      </c>
    </row>
    <row r="75" spans="2:21" ht="23" thickBot="1" x14ac:dyDescent="0.6">
      <c r="B75" s="97"/>
      <c r="C75" s="92"/>
      <c r="D75" s="231">
        <f>B⓵_マスタ登録!$I$87</f>
        <v>522</v>
      </c>
      <c r="E75" s="232"/>
      <c r="F75" s="231" t="str">
        <f>B⓵_マスタ登録!$J$87</f>
        <v>固定販管費</v>
      </c>
      <c r="G75" s="233"/>
      <c r="H75" s="232"/>
      <c r="I75" s="231" t="str">
        <f>B⓵_マスタ登録!$F$147</f>
        <v>管理部</v>
      </c>
      <c r="J75" s="232"/>
      <c r="K75" s="234">
        <f>'B②-1_【管理部】入力画面'!$N$39</f>
        <v>100</v>
      </c>
      <c r="L75" s="235"/>
      <c r="M75" s="236"/>
      <c r="N75" s="90" t="s">
        <v>383</v>
      </c>
      <c r="O75" s="91">
        <f>B⓵_マスタ登録!$F$40</f>
        <v>199</v>
      </c>
      <c r="P75" s="231" t="str">
        <f>B⓵_マスタ登録!$G$40</f>
        <v>仮勘定</v>
      </c>
      <c r="Q75" s="232"/>
      <c r="R75" s="91" t="str">
        <f>B⓵_マスタ登録!$F$147</f>
        <v>管理部</v>
      </c>
      <c r="S75" s="237">
        <f>'B②-1_【管理部】入力画面'!$N$39</f>
        <v>100</v>
      </c>
      <c r="T75" s="238"/>
      <c r="U75" s="48" t="s">
        <v>382</v>
      </c>
    </row>
    <row r="76" spans="2:21" ht="23" thickBot="1" x14ac:dyDescent="0.6">
      <c r="B76" s="14"/>
      <c r="C76" s="15"/>
      <c r="D76" s="231">
        <f>B⓵_マスタ登録!$F$40</f>
        <v>199</v>
      </c>
      <c r="E76" s="232"/>
      <c r="F76" s="231" t="str">
        <f>B⓵_マスタ登録!$G$40</f>
        <v>仮勘定</v>
      </c>
      <c r="G76" s="233"/>
      <c r="H76" s="232"/>
      <c r="I76" s="231" t="str">
        <f>B⓵_マスタ登録!$F$147</f>
        <v>管理部</v>
      </c>
      <c r="J76" s="232"/>
      <c r="K76" s="234">
        <f>'B②-1_【管理部】入力画面'!$N$47</f>
        <v>50</v>
      </c>
      <c r="L76" s="235"/>
      <c r="M76" s="236"/>
      <c r="N76" s="90" t="s">
        <v>383</v>
      </c>
      <c r="O76" s="91">
        <f>B⓵_マスタ登録!$G$88</f>
        <v>610</v>
      </c>
      <c r="P76" s="231" t="str">
        <f>B⓵_マスタ登録!$H$88</f>
        <v>営業外収益</v>
      </c>
      <c r="Q76" s="232"/>
      <c r="R76" s="91" t="str">
        <f>B⓵_マスタ登録!$F$147</f>
        <v>管理部</v>
      </c>
      <c r="S76" s="237">
        <f>'B②-1_【管理部】入力画面'!$N$47</f>
        <v>50</v>
      </c>
      <c r="T76" s="238"/>
      <c r="U76" s="48" t="s">
        <v>382</v>
      </c>
    </row>
    <row r="77" spans="2:21" ht="23" thickBot="1" x14ac:dyDescent="0.6">
      <c r="B77" s="14"/>
      <c r="C77" s="15"/>
      <c r="D77" s="231">
        <f>B⓵_マスタ登録!$G$89</f>
        <v>620</v>
      </c>
      <c r="E77" s="232"/>
      <c r="F77" s="231" t="str">
        <f>B⓵_マスタ登録!$H$89</f>
        <v>営業外費用</v>
      </c>
      <c r="G77" s="233"/>
      <c r="H77" s="232"/>
      <c r="I77" s="231" t="str">
        <f>B⓵_マスタ登録!$F$147</f>
        <v>管理部</v>
      </c>
      <c r="J77" s="232"/>
      <c r="K77" s="234">
        <f>'B②-1_【管理部】入力画面'!$N$51</f>
        <v>250</v>
      </c>
      <c r="L77" s="235"/>
      <c r="M77" s="236"/>
      <c r="N77" s="90" t="s">
        <v>383</v>
      </c>
      <c r="O77" s="91">
        <f>B⓵_マスタ登録!$F$40</f>
        <v>199</v>
      </c>
      <c r="P77" s="231" t="str">
        <f>B⓵_マスタ登録!$G$40</f>
        <v>仮勘定</v>
      </c>
      <c r="Q77" s="232"/>
      <c r="R77" s="91" t="str">
        <f>B⓵_マスタ登録!$F$147</f>
        <v>管理部</v>
      </c>
      <c r="S77" s="237">
        <f>'B②-1_【管理部】入力画面'!$N$51</f>
        <v>250</v>
      </c>
      <c r="T77" s="238"/>
      <c r="U77" s="48" t="s">
        <v>382</v>
      </c>
    </row>
    <row r="78" spans="2:21" x14ac:dyDescent="0.55000000000000004">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46" t="s">
        <v>305</v>
      </c>
      <c r="C79" s="15"/>
      <c r="D79" s="15"/>
      <c r="E79" s="15"/>
      <c r="F79" s="15"/>
      <c r="G79" s="15"/>
      <c r="H79" s="15"/>
      <c r="I79" s="15"/>
      <c r="J79" s="15"/>
      <c r="K79" s="15"/>
      <c r="L79" s="15"/>
      <c r="M79" s="15"/>
      <c r="N79" s="15"/>
      <c r="O79" s="15"/>
      <c r="P79" s="15"/>
      <c r="Q79" s="15"/>
      <c r="R79" s="15"/>
      <c r="S79" s="15"/>
      <c r="T79" s="15"/>
      <c r="U79" s="48"/>
    </row>
    <row r="80" spans="2:21" ht="23" thickBot="1" x14ac:dyDescent="0.6">
      <c r="B80" s="84" t="s">
        <v>352</v>
      </c>
      <c r="C80" s="71">
        <v>44530</v>
      </c>
      <c r="D80" s="231">
        <f>B⓵_マスタ登録!$I$86</f>
        <v>521</v>
      </c>
      <c r="E80" s="232"/>
      <c r="F80" s="231" t="str">
        <f>B⓵_マスタ登録!$J$86</f>
        <v>人件費</v>
      </c>
      <c r="G80" s="233"/>
      <c r="H80" s="232"/>
      <c r="I80" s="231" t="str">
        <f>B⓵_マスタ登録!$F$147</f>
        <v>管理部</v>
      </c>
      <c r="J80" s="232"/>
      <c r="K80" s="234">
        <f>'B②-1_【管理部】入力画面'!$O$35</f>
        <v>900</v>
      </c>
      <c r="L80" s="235"/>
      <c r="M80" s="236"/>
      <c r="N80" s="90" t="s">
        <v>383</v>
      </c>
      <c r="O80" s="91">
        <f>B⓵_マスタ登録!$F$40</f>
        <v>199</v>
      </c>
      <c r="P80" s="231" t="str">
        <f>B⓵_マスタ登録!$G$40</f>
        <v>仮勘定</v>
      </c>
      <c r="Q80" s="232"/>
      <c r="R80" s="91" t="str">
        <f>B⓵_マスタ登録!$F$147</f>
        <v>管理部</v>
      </c>
      <c r="S80" s="237">
        <f>'B②-1_【管理部】入力画面'!$O$35</f>
        <v>900</v>
      </c>
      <c r="T80" s="238"/>
      <c r="U80" s="48" t="s">
        <v>382</v>
      </c>
    </row>
    <row r="81" spans="2:21" ht="23" thickBot="1" x14ac:dyDescent="0.6">
      <c r="B81" s="97"/>
      <c r="C81" s="92"/>
      <c r="D81" s="231">
        <f>B⓵_マスタ登録!$I$87</f>
        <v>522</v>
      </c>
      <c r="E81" s="232"/>
      <c r="F81" s="231" t="str">
        <f>B⓵_マスタ登録!$J$87</f>
        <v>固定販管費</v>
      </c>
      <c r="G81" s="233"/>
      <c r="H81" s="232"/>
      <c r="I81" s="231" t="str">
        <f>B⓵_マスタ登録!$F$147</f>
        <v>管理部</v>
      </c>
      <c r="J81" s="232"/>
      <c r="K81" s="234">
        <f>'B②-1_【管理部】入力画面'!$O$39</f>
        <v>100</v>
      </c>
      <c r="L81" s="235"/>
      <c r="M81" s="236"/>
      <c r="N81" s="90" t="s">
        <v>383</v>
      </c>
      <c r="O81" s="91">
        <f>B⓵_マスタ登録!$F$40</f>
        <v>199</v>
      </c>
      <c r="P81" s="231" t="str">
        <f>B⓵_マスタ登録!$G$40</f>
        <v>仮勘定</v>
      </c>
      <c r="Q81" s="232"/>
      <c r="R81" s="91" t="str">
        <f>B⓵_マスタ登録!$F$147</f>
        <v>管理部</v>
      </c>
      <c r="S81" s="237">
        <f>'B②-1_【管理部】入力画面'!$O$39</f>
        <v>100</v>
      </c>
      <c r="T81" s="238"/>
      <c r="U81" s="48" t="s">
        <v>382</v>
      </c>
    </row>
    <row r="82" spans="2:21" ht="23" thickBot="1" x14ac:dyDescent="0.6">
      <c r="B82" s="14"/>
      <c r="C82" s="15"/>
      <c r="D82" s="231">
        <f>B⓵_マスタ登録!$F$40</f>
        <v>199</v>
      </c>
      <c r="E82" s="232"/>
      <c r="F82" s="231" t="str">
        <f>B⓵_マスタ登録!$G$40</f>
        <v>仮勘定</v>
      </c>
      <c r="G82" s="233"/>
      <c r="H82" s="232"/>
      <c r="I82" s="231" t="str">
        <f>B⓵_マスタ登録!$F$147</f>
        <v>管理部</v>
      </c>
      <c r="J82" s="232"/>
      <c r="K82" s="234">
        <f>'B②-1_【管理部】入力画面'!$O$47</f>
        <v>50</v>
      </c>
      <c r="L82" s="235"/>
      <c r="M82" s="236"/>
      <c r="N82" s="90" t="s">
        <v>383</v>
      </c>
      <c r="O82" s="91">
        <f>B⓵_マスタ登録!$G$88</f>
        <v>610</v>
      </c>
      <c r="P82" s="231" t="str">
        <f>B⓵_マスタ登録!$H$88</f>
        <v>営業外収益</v>
      </c>
      <c r="Q82" s="232"/>
      <c r="R82" s="91" t="str">
        <f>B⓵_マスタ登録!$F$147</f>
        <v>管理部</v>
      </c>
      <c r="S82" s="237">
        <f>'B②-1_【管理部】入力画面'!$O$47</f>
        <v>50</v>
      </c>
      <c r="T82" s="238"/>
      <c r="U82" s="48" t="s">
        <v>382</v>
      </c>
    </row>
    <row r="83" spans="2:21" ht="23" thickBot="1" x14ac:dyDescent="0.6">
      <c r="B83" s="14"/>
      <c r="C83" s="15"/>
      <c r="D83" s="231">
        <f>B⓵_マスタ登録!$G$89</f>
        <v>620</v>
      </c>
      <c r="E83" s="232"/>
      <c r="F83" s="231" t="str">
        <f>B⓵_マスタ登録!$H$89</f>
        <v>営業外費用</v>
      </c>
      <c r="G83" s="233"/>
      <c r="H83" s="232"/>
      <c r="I83" s="231" t="str">
        <f>B⓵_マスタ登録!$F$147</f>
        <v>管理部</v>
      </c>
      <c r="J83" s="232"/>
      <c r="K83" s="234">
        <f>'B②-1_【管理部】入力画面'!$O$51</f>
        <v>250</v>
      </c>
      <c r="L83" s="235"/>
      <c r="M83" s="236"/>
      <c r="N83" s="90" t="s">
        <v>383</v>
      </c>
      <c r="O83" s="91">
        <f>B⓵_マスタ登録!$F$40</f>
        <v>199</v>
      </c>
      <c r="P83" s="231" t="str">
        <f>B⓵_マスタ登録!$G$40</f>
        <v>仮勘定</v>
      </c>
      <c r="Q83" s="232"/>
      <c r="R83" s="91" t="str">
        <f>B⓵_マスタ登録!$F$147</f>
        <v>管理部</v>
      </c>
      <c r="S83" s="237">
        <f>'B②-1_【管理部】入力画面'!$O$51</f>
        <v>250</v>
      </c>
      <c r="T83" s="238"/>
      <c r="U83" s="48" t="s">
        <v>382</v>
      </c>
    </row>
    <row r="84" spans="2:21" ht="22.5" x14ac:dyDescent="0.55000000000000004">
      <c r="B84" s="14"/>
      <c r="C84" s="15"/>
      <c r="D84" s="15"/>
      <c r="E84" s="15"/>
      <c r="F84" s="15"/>
      <c r="G84" s="15"/>
      <c r="H84" s="15"/>
      <c r="I84" s="15"/>
      <c r="J84" s="15"/>
      <c r="K84" s="15"/>
      <c r="L84" s="15"/>
      <c r="M84" s="15"/>
      <c r="N84" s="15"/>
      <c r="O84" s="15"/>
      <c r="P84" s="15"/>
      <c r="Q84" s="15"/>
      <c r="R84" s="15"/>
      <c r="S84" s="15"/>
      <c r="T84" s="15"/>
      <c r="U84" s="48"/>
    </row>
    <row r="85" spans="2:21" ht="23" thickBot="1" x14ac:dyDescent="0.6">
      <c r="B85" s="46" t="s">
        <v>305</v>
      </c>
      <c r="C85" s="15"/>
      <c r="D85" s="15"/>
      <c r="E85" s="15"/>
      <c r="F85" s="15"/>
      <c r="G85" s="15"/>
      <c r="H85" s="15"/>
      <c r="I85" s="15"/>
      <c r="J85" s="15"/>
      <c r="K85" s="15"/>
      <c r="L85" s="15"/>
      <c r="M85" s="15"/>
      <c r="N85" s="15"/>
      <c r="O85" s="15"/>
      <c r="P85" s="15"/>
      <c r="Q85" s="15"/>
      <c r="R85" s="15"/>
      <c r="S85" s="15"/>
      <c r="T85" s="15"/>
      <c r="U85" s="48"/>
    </row>
    <row r="86" spans="2:21" ht="23" thickBot="1" x14ac:dyDescent="0.6">
      <c r="B86" s="84" t="s">
        <v>353</v>
      </c>
      <c r="C86" s="71">
        <v>44561</v>
      </c>
      <c r="D86" s="231">
        <f>B⓵_マスタ登録!$I$86</f>
        <v>521</v>
      </c>
      <c r="E86" s="232"/>
      <c r="F86" s="231" t="str">
        <f>B⓵_マスタ登録!$J$86</f>
        <v>人件費</v>
      </c>
      <c r="G86" s="233"/>
      <c r="H86" s="232"/>
      <c r="I86" s="231" t="str">
        <f>B⓵_マスタ登録!$F$147</f>
        <v>管理部</v>
      </c>
      <c r="J86" s="232"/>
      <c r="K86" s="234">
        <f>'B②-1_【管理部】入力画面'!$P$35</f>
        <v>900</v>
      </c>
      <c r="L86" s="235"/>
      <c r="M86" s="236"/>
      <c r="N86" s="90" t="s">
        <v>383</v>
      </c>
      <c r="O86" s="91">
        <f>B⓵_マスタ登録!$F$40</f>
        <v>199</v>
      </c>
      <c r="P86" s="231" t="str">
        <f>B⓵_マスタ登録!$G$40</f>
        <v>仮勘定</v>
      </c>
      <c r="Q86" s="232"/>
      <c r="R86" s="91" t="str">
        <f>B⓵_マスタ登録!$F$147</f>
        <v>管理部</v>
      </c>
      <c r="S86" s="237">
        <f>'B②-1_【管理部】入力画面'!$P$35</f>
        <v>900</v>
      </c>
      <c r="T86" s="238"/>
      <c r="U86" s="48" t="s">
        <v>382</v>
      </c>
    </row>
    <row r="87" spans="2:21" ht="23" thickBot="1" x14ac:dyDescent="0.6">
      <c r="B87" s="97"/>
      <c r="C87" s="92"/>
      <c r="D87" s="231">
        <f>B⓵_マスタ登録!$I$87</f>
        <v>522</v>
      </c>
      <c r="E87" s="232"/>
      <c r="F87" s="231" t="str">
        <f>B⓵_マスタ登録!$J$87</f>
        <v>固定販管費</v>
      </c>
      <c r="G87" s="233"/>
      <c r="H87" s="232"/>
      <c r="I87" s="231" t="str">
        <f>B⓵_マスタ登録!$F$147</f>
        <v>管理部</v>
      </c>
      <c r="J87" s="232"/>
      <c r="K87" s="234">
        <f>'B②-1_【管理部】入力画面'!$P$39</f>
        <v>100</v>
      </c>
      <c r="L87" s="235"/>
      <c r="M87" s="236"/>
      <c r="N87" s="90" t="s">
        <v>383</v>
      </c>
      <c r="O87" s="91">
        <f>B⓵_マスタ登録!$F$40</f>
        <v>199</v>
      </c>
      <c r="P87" s="231" t="str">
        <f>B⓵_マスタ登録!$G$40</f>
        <v>仮勘定</v>
      </c>
      <c r="Q87" s="232"/>
      <c r="R87" s="91" t="str">
        <f>B⓵_マスタ登録!$F$147</f>
        <v>管理部</v>
      </c>
      <c r="S87" s="237">
        <f>'B②-1_【管理部】入力画面'!$P$39</f>
        <v>100</v>
      </c>
      <c r="T87" s="238"/>
      <c r="U87" s="48" t="s">
        <v>382</v>
      </c>
    </row>
    <row r="88" spans="2:21" ht="23" thickBot="1" x14ac:dyDescent="0.6">
      <c r="B88" s="14"/>
      <c r="C88" s="15"/>
      <c r="D88" s="231">
        <f>B⓵_マスタ登録!$F$40</f>
        <v>199</v>
      </c>
      <c r="E88" s="232"/>
      <c r="F88" s="231" t="str">
        <f>B⓵_マスタ登録!$G$40</f>
        <v>仮勘定</v>
      </c>
      <c r="G88" s="233"/>
      <c r="H88" s="232"/>
      <c r="I88" s="231" t="str">
        <f>B⓵_マスタ登録!$F$147</f>
        <v>管理部</v>
      </c>
      <c r="J88" s="232"/>
      <c r="K88" s="234">
        <f>'B②-1_【管理部】入力画面'!$P$47</f>
        <v>50</v>
      </c>
      <c r="L88" s="235"/>
      <c r="M88" s="236"/>
      <c r="N88" s="90" t="s">
        <v>383</v>
      </c>
      <c r="O88" s="91">
        <f>B⓵_マスタ登録!$G$88</f>
        <v>610</v>
      </c>
      <c r="P88" s="231" t="str">
        <f>B⓵_マスタ登録!$H$88</f>
        <v>営業外収益</v>
      </c>
      <c r="Q88" s="232"/>
      <c r="R88" s="91" t="str">
        <f>B⓵_マスタ登録!$F$147</f>
        <v>管理部</v>
      </c>
      <c r="S88" s="237">
        <f>'B②-1_【管理部】入力画面'!$P$47</f>
        <v>50</v>
      </c>
      <c r="T88" s="238"/>
      <c r="U88" s="48" t="s">
        <v>382</v>
      </c>
    </row>
    <row r="89" spans="2:21" ht="23" thickBot="1" x14ac:dyDescent="0.6">
      <c r="B89" s="14"/>
      <c r="C89" s="15"/>
      <c r="D89" s="231">
        <f>B⓵_マスタ登録!$G$89</f>
        <v>620</v>
      </c>
      <c r="E89" s="232"/>
      <c r="F89" s="231" t="str">
        <f>B⓵_マスタ登録!$H$89</f>
        <v>営業外費用</v>
      </c>
      <c r="G89" s="233"/>
      <c r="H89" s="232"/>
      <c r="I89" s="231" t="str">
        <f>B⓵_マスタ登録!$F$147</f>
        <v>管理部</v>
      </c>
      <c r="J89" s="232"/>
      <c r="K89" s="234">
        <f>'B②-1_【管理部】入力画面'!$P$51</f>
        <v>250</v>
      </c>
      <c r="L89" s="235"/>
      <c r="M89" s="236"/>
      <c r="N89" s="90" t="s">
        <v>383</v>
      </c>
      <c r="O89" s="91">
        <f>B⓵_マスタ登録!$F$40</f>
        <v>199</v>
      </c>
      <c r="P89" s="231" t="str">
        <f>B⓵_マスタ登録!$G$40</f>
        <v>仮勘定</v>
      </c>
      <c r="Q89" s="232"/>
      <c r="R89" s="91" t="str">
        <f>B⓵_マスタ登録!$F$147</f>
        <v>管理部</v>
      </c>
      <c r="S89" s="237">
        <f>'B②-1_【管理部】入力画面'!$P$51</f>
        <v>250</v>
      </c>
      <c r="T89" s="238"/>
      <c r="U89" s="48" t="s">
        <v>382</v>
      </c>
    </row>
    <row r="90" spans="2:21" ht="22.5" x14ac:dyDescent="0.55000000000000004">
      <c r="B90" s="14"/>
      <c r="C90" s="15"/>
      <c r="D90" s="15"/>
      <c r="E90" s="15"/>
      <c r="F90" s="15"/>
      <c r="G90" s="15"/>
      <c r="H90" s="15"/>
      <c r="I90" s="15"/>
      <c r="J90" s="15"/>
      <c r="K90" s="15"/>
      <c r="L90" s="15"/>
      <c r="M90" s="15"/>
      <c r="N90" s="15"/>
      <c r="O90" s="15"/>
      <c r="P90" s="15"/>
      <c r="Q90" s="15"/>
      <c r="R90" s="15"/>
      <c r="S90" s="15"/>
      <c r="T90" s="15"/>
      <c r="U90" s="48"/>
    </row>
    <row r="91" spans="2:21" ht="23" thickBot="1" x14ac:dyDescent="0.6">
      <c r="B91" s="46" t="s">
        <v>305</v>
      </c>
      <c r="C91" s="15"/>
      <c r="D91" s="15"/>
      <c r="E91" s="15"/>
      <c r="F91" s="15"/>
      <c r="G91" s="15"/>
      <c r="H91" s="15"/>
      <c r="I91" s="15"/>
      <c r="J91" s="15"/>
      <c r="K91" s="15"/>
      <c r="L91" s="15"/>
      <c r="M91" s="15"/>
      <c r="N91" s="15"/>
      <c r="O91" s="15"/>
      <c r="P91" s="15"/>
      <c r="Q91" s="15"/>
      <c r="R91" s="15"/>
      <c r="S91" s="15"/>
      <c r="T91" s="15"/>
      <c r="U91" s="48"/>
    </row>
    <row r="92" spans="2:21" ht="23" thickBot="1" x14ac:dyDescent="0.6">
      <c r="B92" s="84" t="s">
        <v>354</v>
      </c>
      <c r="C92" s="71">
        <v>44592</v>
      </c>
      <c r="D92" s="231">
        <f>B⓵_マスタ登録!$I$86</f>
        <v>521</v>
      </c>
      <c r="E92" s="232"/>
      <c r="F92" s="231" t="str">
        <f>B⓵_マスタ登録!$J$86</f>
        <v>人件費</v>
      </c>
      <c r="G92" s="233"/>
      <c r="H92" s="232"/>
      <c r="I92" s="231" t="str">
        <f>B⓵_マスタ登録!$F$147</f>
        <v>管理部</v>
      </c>
      <c r="J92" s="232"/>
      <c r="K92" s="234">
        <f>'B②-1_【管理部】入力画面'!$Q$35</f>
        <v>900</v>
      </c>
      <c r="L92" s="235"/>
      <c r="M92" s="236"/>
      <c r="N92" s="90" t="s">
        <v>383</v>
      </c>
      <c r="O92" s="91">
        <f>B⓵_マスタ登録!$F$40</f>
        <v>199</v>
      </c>
      <c r="P92" s="231" t="str">
        <f>B⓵_マスタ登録!$G$40</f>
        <v>仮勘定</v>
      </c>
      <c r="Q92" s="232"/>
      <c r="R92" s="91" t="str">
        <f>B⓵_マスタ登録!$F$147</f>
        <v>管理部</v>
      </c>
      <c r="S92" s="237">
        <f>'B②-1_【管理部】入力画面'!$Q$35</f>
        <v>900</v>
      </c>
      <c r="T92" s="238"/>
      <c r="U92" s="48" t="s">
        <v>382</v>
      </c>
    </row>
    <row r="93" spans="2:21" ht="23" thickBot="1" x14ac:dyDescent="0.6">
      <c r="B93" s="97"/>
      <c r="C93" s="92"/>
      <c r="D93" s="231">
        <f>B⓵_マスタ登録!$I$87</f>
        <v>522</v>
      </c>
      <c r="E93" s="232"/>
      <c r="F93" s="231" t="str">
        <f>B⓵_マスタ登録!$J$87</f>
        <v>固定販管費</v>
      </c>
      <c r="G93" s="233"/>
      <c r="H93" s="232"/>
      <c r="I93" s="231" t="str">
        <f>B⓵_マスタ登録!$F$147</f>
        <v>管理部</v>
      </c>
      <c r="J93" s="232"/>
      <c r="K93" s="234">
        <f>'B②-1_【管理部】入力画面'!$Q$39</f>
        <v>100</v>
      </c>
      <c r="L93" s="235"/>
      <c r="M93" s="236"/>
      <c r="N93" s="90" t="s">
        <v>383</v>
      </c>
      <c r="O93" s="91">
        <f>B⓵_マスタ登録!$F$40</f>
        <v>199</v>
      </c>
      <c r="P93" s="231" t="str">
        <f>B⓵_マスタ登録!$G$40</f>
        <v>仮勘定</v>
      </c>
      <c r="Q93" s="232"/>
      <c r="R93" s="91" t="str">
        <f>B⓵_マスタ登録!$F$147</f>
        <v>管理部</v>
      </c>
      <c r="S93" s="237">
        <f>'B②-1_【管理部】入力画面'!$Q$39</f>
        <v>100</v>
      </c>
      <c r="T93" s="238"/>
      <c r="U93" s="48" t="s">
        <v>382</v>
      </c>
    </row>
    <row r="94" spans="2:21" ht="23" thickBot="1" x14ac:dyDescent="0.6">
      <c r="B94" s="14"/>
      <c r="C94" s="15"/>
      <c r="D94" s="231">
        <f>B⓵_マスタ登録!$F$40</f>
        <v>199</v>
      </c>
      <c r="E94" s="232"/>
      <c r="F94" s="231" t="str">
        <f>B⓵_マスタ登録!$G$40</f>
        <v>仮勘定</v>
      </c>
      <c r="G94" s="233"/>
      <c r="H94" s="232"/>
      <c r="I94" s="231" t="str">
        <f>B⓵_マスタ登録!$F$147</f>
        <v>管理部</v>
      </c>
      <c r="J94" s="232"/>
      <c r="K94" s="234">
        <f>'B②-1_【管理部】入力画面'!$Q$47</f>
        <v>50</v>
      </c>
      <c r="L94" s="235"/>
      <c r="M94" s="236"/>
      <c r="N94" s="90" t="s">
        <v>383</v>
      </c>
      <c r="O94" s="91">
        <f>B⓵_マスタ登録!$G$88</f>
        <v>610</v>
      </c>
      <c r="P94" s="231" t="str">
        <f>B⓵_マスタ登録!$H$88</f>
        <v>営業外収益</v>
      </c>
      <c r="Q94" s="232"/>
      <c r="R94" s="91" t="str">
        <f>B⓵_マスタ登録!$F$147</f>
        <v>管理部</v>
      </c>
      <c r="S94" s="237">
        <f>'B②-1_【管理部】入力画面'!$Q$47</f>
        <v>50</v>
      </c>
      <c r="T94" s="238"/>
      <c r="U94" s="48" t="s">
        <v>382</v>
      </c>
    </row>
    <row r="95" spans="2:21" ht="23" thickBot="1" x14ac:dyDescent="0.6">
      <c r="B95" s="14"/>
      <c r="C95" s="15"/>
      <c r="D95" s="231">
        <f>B⓵_マスタ登録!$G$89</f>
        <v>620</v>
      </c>
      <c r="E95" s="232"/>
      <c r="F95" s="231" t="str">
        <f>B⓵_マスタ登録!$H$89</f>
        <v>営業外費用</v>
      </c>
      <c r="G95" s="233"/>
      <c r="H95" s="232"/>
      <c r="I95" s="231" t="str">
        <f>B⓵_マスタ登録!$F$147</f>
        <v>管理部</v>
      </c>
      <c r="J95" s="232"/>
      <c r="K95" s="234">
        <f>'B②-1_【管理部】入力画面'!$Q$51</f>
        <v>250</v>
      </c>
      <c r="L95" s="235"/>
      <c r="M95" s="236"/>
      <c r="N95" s="90" t="s">
        <v>383</v>
      </c>
      <c r="O95" s="91">
        <f>B⓵_マスタ登録!$F$40</f>
        <v>199</v>
      </c>
      <c r="P95" s="231" t="str">
        <f>B⓵_マスタ登録!$G$40</f>
        <v>仮勘定</v>
      </c>
      <c r="Q95" s="232"/>
      <c r="R95" s="91" t="str">
        <f>B⓵_マスタ登録!$F$147</f>
        <v>管理部</v>
      </c>
      <c r="S95" s="237">
        <f>'B②-1_【管理部】入力画面'!$Q$51</f>
        <v>250</v>
      </c>
      <c r="T95" s="238"/>
      <c r="U95" s="48" t="s">
        <v>382</v>
      </c>
    </row>
    <row r="96" spans="2:21" ht="22.5" x14ac:dyDescent="0.55000000000000004">
      <c r="B96" s="14"/>
      <c r="C96" s="15"/>
      <c r="D96" s="15"/>
      <c r="E96" s="15"/>
      <c r="F96" s="15"/>
      <c r="G96" s="15"/>
      <c r="H96" s="15"/>
      <c r="I96" s="15"/>
      <c r="J96" s="15"/>
      <c r="K96" s="15"/>
      <c r="L96" s="15"/>
      <c r="M96" s="15"/>
      <c r="N96" s="15"/>
      <c r="O96" s="15"/>
      <c r="P96" s="15"/>
      <c r="Q96" s="15"/>
      <c r="R96" s="15"/>
      <c r="S96" s="15"/>
      <c r="T96" s="15"/>
      <c r="U96" s="48"/>
    </row>
    <row r="97" spans="2:21" ht="23" thickBot="1" x14ac:dyDescent="0.6">
      <c r="B97" s="46" t="s">
        <v>305</v>
      </c>
      <c r="C97" s="15"/>
      <c r="D97" s="15"/>
      <c r="E97" s="15"/>
      <c r="F97" s="15"/>
      <c r="G97" s="15"/>
      <c r="H97" s="15"/>
      <c r="I97" s="15"/>
      <c r="J97" s="15"/>
      <c r="K97" s="15"/>
      <c r="L97" s="15"/>
      <c r="M97" s="15"/>
      <c r="N97" s="15"/>
      <c r="O97" s="15"/>
      <c r="P97" s="15"/>
      <c r="Q97" s="15"/>
      <c r="R97" s="15"/>
      <c r="S97" s="15"/>
      <c r="T97" s="15"/>
      <c r="U97" s="48"/>
    </row>
    <row r="98" spans="2:21" ht="23" thickBot="1" x14ac:dyDescent="0.6">
      <c r="B98" s="84" t="s">
        <v>355</v>
      </c>
      <c r="C98" s="71">
        <v>44620</v>
      </c>
      <c r="D98" s="231">
        <f>B⓵_マスタ登録!$I$86</f>
        <v>521</v>
      </c>
      <c r="E98" s="232"/>
      <c r="F98" s="231" t="str">
        <f>B⓵_マスタ登録!$J$86</f>
        <v>人件費</v>
      </c>
      <c r="G98" s="233"/>
      <c r="H98" s="232"/>
      <c r="I98" s="231" t="str">
        <f>B⓵_マスタ登録!$F$147</f>
        <v>管理部</v>
      </c>
      <c r="J98" s="232"/>
      <c r="K98" s="234">
        <f>'B②-1_【管理部】入力画面'!$R$35</f>
        <v>900</v>
      </c>
      <c r="L98" s="235"/>
      <c r="M98" s="236"/>
      <c r="N98" s="90" t="s">
        <v>383</v>
      </c>
      <c r="O98" s="91">
        <f>B⓵_マスタ登録!$F$40</f>
        <v>199</v>
      </c>
      <c r="P98" s="231" t="str">
        <f>B⓵_マスタ登録!$G$40</f>
        <v>仮勘定</v>
      </c>
      <c r="Q98" s="232"/>
      <c r="R98" s="91" t="str">
        <f>B⓵_マスタ登録!$F$147</f>
        <v>管理部</v>
      </c>
      <c r="S98" s="237">
        <f>'B②-1_【管理部】入力画面'!$R$35</f>
        <v>900</v>
      </c>
      <c r="T98" s="238"/>
      <c r="U98" s="48" t="s">
        <v>382</v>
      </c>
    </row>
    <row r="99" spans="2:21" ht="23" thickBot="1" x14ac:dyDescent="0.6">
      <c r="B99" s="97"/>
      <c r="C99" s="92"/>
      <c r="D99" s="231">
        <f>B⓵_マスタ登録!$I$87</f>
        <v>522</v>
      </c>
      <c r="E99" s="232"/>
      <c r="F99" s="231" t="str">
        <f>B⓵_マスタ登録!$J$87</f>
        <v>固定販管費</v>
      </c>
      <c r="G99" s="233"/>
      <c r="H99" s="232"/>
      <c r="I99" s="231" t="str">
        <f>B⓵_マスタ登録!$F$147</f>
        <v>管理部</v>
      </c>
      <c r="J99" s="232"/>
      <c r="K99" s="234">
        <f>'B②-1_【管理部】入力画面'!$R$39</f>
        <v>100</v>
      </c>
      <c r="L99" s="235"/>
      <c r="M99" s="236"/>
      <c r="N99" s="90" t="s">
        <v>383</v>
      </c>
      <c r="O99" s="91">
        <f>B⓵_マスタ登録!$F$40</f>
        <v>199</v>
      </c>
      <c r="P99" s="231" t="str">
        <f>B⓵_マスタ登録!$G$40</f>
        <v>仮勘定</v>
      </c>
      <c r="Q99" s="232"/>
      <c r="R99" s="91" t="str">
        <f>B⓵_マスタ登録!$F$147</f>
        <v>管理部</v>
      </c>
      <c r="S99" s="237">
        <f>'B②-1_【管理部】入力画面'!$R$39</f>
        <v>100</v>
      </c>
      <c r="T99" s="238"/>
      <c r="U99" s="48" t="s">
        <v>382</v>
      </c>
    </row>
    <row r="100" spans="2:21" ht="23" thickBot="1" x14ac:dyDescent="0.6">
      <c r="B100" s="14"/>
      <c r="C100" s="15"/>
      <c r="D100" s="231">
        <f>B⓵_マスタ登録!$F$40</f>
        <v>199</v>
      </c>
      <c r="E100" s="232"/>
      <c r="F100" s="231" t="str">
        <f>B⓵_マスタ登録!$G$40</f>
        <v>仮勘定</v>
      </c>
      <c r="G100" s="233"/>
      <c r="H100" s="232"/>
      <c r="I100" s="231" t="str">
        <f>B⓵_マスタ登録!$F$147</f>
        <v>管理部</v>
      </c>
      <c r="J100" s="232"/>
      <c r="K100" s="234">
        <f>'B②-1_【管理部】入力画面'!$R$47</f>
        <v>50</v>
      </c>
      <c r="L100" s="235"/>
      <c r="M100" s="236"/>
      <c r="N100" s="90" t="s">
        <v>383</v>
      </c>
      <c r="O100" s="91">
        <f>B⓵_マスタ登録!$G$88</f>
        <v>610</v>
      </c>
      <c r="P100" s="231" t="str">
        <f>B⓵_マスタ登録!$H$88</f>
        <v>営業外収益</v>
      </c>
      <c r="Q100" s="232"/>
      <c r="R100" s="91" t="str">
        <f>B⓵_マスタ登録!$F$147</f>
        <v>管理部</v>
      </c>
      <c r="S100" s="237">
        <f>'B②-1_【管理部】入力画面'!$R$47</f>
        <v>50</v>
      </c>
      <c r="T100" s="238"/>
      <c r="U100" s="48" t="s">
        <v>382</v>
      </c>
    </row>
    <row r="101" spans="2:21" ht="23" thickBot="1" x14ac:dyDescent="0.6">
      <c r="B101" s="14"/>
      <c r="C101" s="15"/>
      <c r="D101" s="231">
        <f>B⓵_マスタ登録!$G$89</f>
        <v>620</v>
      </c>
      <c r="E101" s="232"/>
      <c r="F101" s="231" t="str">
        <f>B⓵_マスタ登録!$H$89</f>
        <v>営業外費用</v>
      </c>
      <c r="G101" s="233"/>
      <c r="H101" s="232"/>
      <c r="I101" s="231" t="str">
        <f>B⓵_マスタ登録!$F$147</f>
        <v>管理部</v>
      </c>
      <c r="J101" s="232"/>
      <c r="K101" s="234">
        <f>'B②-1_【管理部】入力画面'!$R$51</f>
        <v>250</v>
      </c>
      <c r="L101" s="235"/>
      <c r="M101" s="236"/>
      <c r="N101" s="90" t="s">
        <v>383</v>
      </c>
      <c r="O101" s="91">
        <f>B⓵_マスタ登録!$F$40</f>
        <v>199</v>
      </c>
      <c r="P101" s="231" t="str">
        <f>B⓵_マスタ登録!$G$40</f>
        <v>仮勘定</v>
      </c>
      <c r="Q101" s="232"/>
      <c r="R101" s="91" t="str">
        <f>B⓵_マスタ登録!$F$147</f>
        <v>管理部</v>
      </c>
      <c r="S101" s="237">
        <f>'B②-1_【管理部】入力画面'!$R$51</f>
        <v>250</v>
      </c>
      <c r="T101" s="238"/>
      <c r="U101" s="48" t="s">
        <v>382</v>
      </c>
    </row>
    <row r="102" spans="2:21" ht="22.5" x14ac:dyDescent="0.55000000000000004">
      <c r="B102" s="14"/>
      <c r="C102" s="15"/>
      <c r="D102" s="15"/>
      <c r="E102" s="15"/>
      <c r="F102" s="15"/>
      <c r="G102" s="15"/>
      <c r="H102" s="15"/>
      <c r="I102" s="15"/>
      <c r="J102" s="15"/>
      <c r="K102" s="15"/>
      <c r="L102" s="15"/>
      <c r="M102" s="15"/>
      <c r="N102" s="15"/>
      <c r="O102" s="15"/>
      <c r="P102" s="15"/>
      <c r="Q102" s="15"/>
      <c r="R102" s="15"/>
      <c r="S102" s="15"/>
      <c r="T102" s="15"/>
      <c r="U102" s="48"/>
    </row>
    <row r="103" spans="2:21" ht="23" thickBot="1" x14ac:dyDescent="0.6">
      <c r="B103" s="46" t="s">
        <v>305</v>
      </c>
      <c r="C103" s="15"/>
      <c r="D103" s="15"/>
      <c r="E103" s="15"/>
      <c r="F103" s="15"/>
      <c r="G103" s="15"/>
      <c r="H103" s="15"/>
      <c r="I103" s="15"/>
      <c r="J103" s="15"/>
      <c r="K103" s="15"/>
      <c r="L103" s="15"/>
      <c r="M103" s="15"/>
      <c r="N103" s="15"/>
      <c r="O103" s="15"/>
      <c r="P103" s="15"/>
      <c r="Q103" s="15"/>
      <c r="R103" s="15"/>
      <c r="S103" s="15"/>
      <c r="T103" s="15"/>
      <c r="U103" s="48"/>
    </row>
    <row r="104" spans="2:21" ht="23" thickBot="1" x14ac:dyDescent="0.6">
      <c r="B104" s="84" t="s">
        <v>356</v>
      </c>
      <c r="C104" s="71">
        <v>44651</v>
      </c>
      <c r="D104" s="231">
        <f>B⓵_マスタ登録!$I$86</f>
        <v>521</v>
      </c>
      <c r="E104" s="232"/>
      <c r="F104" s="231" t="str">
        <f>B⓵_マスタ登録!$J$86</f>
        <v>人件費</v>
      </c>
      <c r="G104" s="233"/>
      <c r="H104" s="232"/>
      <c r="I104" s="231" t="str">
        <f>B⓵_マスタ登録!$F$147</f>
        <v>管理部</v>
      </c>
      <c r="J104" s="232"/>
      <c r="K104" s="234"/>
      <c r="L104" s="235"/>
      <c r="M104" s="236"/>
      <c r="N104" s="90" t="s">
        <v>383</v>
      </c>
      <c r="O104" s="91">
        <f>B⓵_マスタ登録!$F$40</f>
        <v>199</v>
      </c>
      <c r="P104" s="231" t="str">
        <f>B⓵_マスタ登録!$G$40</f>
        <v>仮勘定</v>
      </c>
      <c r="Q104" s="232"/>
      <c r="R104" s="91" t="str">
        <f>B⓵_マスタ登録!$F$147</f>
        <v>管理部</v>
      </c>
      <c r="S104" s="237"/>
      <c r="T104" s="238"/>
      <c r="U104" s="48" t="s">
        <v>382</v>
      </c>
    </row>
    <row r="105" spans="2:21" ht="23" thickBot="1" x14ac:dyDescent="0.6">
      <c r="B105" s="97"/>
      <c r="C105" s="92"/>
      <c r="D105" s="231">
        <f>B⓵_マスタ登録!$I$87</f>
        <v>522</v>
      </c>
      <c r="E105" s="232"/>
      <c r="F105" s="231" t="str">
        <f>B⓵_マスタ登録!$J$87</f>
        <v>固定販管費</v>
      </c>
      <c r="G105" s="233"/>
      <c r="H105" s="232"/>
      <c r="I105" s="231" t="str">
        <f>B⓵_マスタ登録!$F$147</f>
        <v>管理部</v>
      </c>
      <c r="J105" s="232"/>
      <c r="K105" s="234"/>
      <c r="L105" s="235"/>
      <c r="M105" s="236"/>
      <c r="N105" s="90" t="s">
        <v>383</v>
      </c>
      <c r="O105" s="91">
        <f>B⓵_マスタ登録!$F$40</f>
        <v>199</v>
      </c>
      <c r="P105" s="231" t="str">
        <f>B⓵_マスタ登録!$G$40</f>
        <v>仮勘定</v>
      </c>
      <c r="Q105" s="232"/>
      <c r="R105" s="91" t="str">
        <f>B⓵_マスタ登録!$F$147</f>
        <v>管理部</v>
      </c>
      <c r="S105" s="237"/>
      <c r="T105" s="238"/>
      <c r="U105" s="48" t="s">
        <v>382</v>
      </c>
    </row>
    <row r="106" spans="2:21" ht="23" thickBot="1" x14ac:dyDescent="0.6">
      <c r="B106" s="14"/>
      <c r="C106" s="15"/>
      <c r="D106" s="231">
        <f>B⓵_マスタ登録!$F$40</f>
        <v>199</v>
      </c>
      <c r="E106" s="232"/>
      <c r="F106" s="231" t="str">
        <f>B⓵_マスタ登録!$G$40</f>
        <v>仮勘定</v>
      </c>
      <c r="G106" s="233"/>
      <c r="H106" s="232"/>
      <c r="I106" s="231" t="str">
        <f>B⓵_マスタ登録!$F$147</f>
        <v>管理部</v>
      </c>
      <c r="J106" s="232"/>
      <c r="K106" s="234"/>
      <c r="L106" s="235"/>
      <c r="M106" s="236"/>
      <c r="N106" s="90" t="s">
        <v>383</v>
      </c>
      <c r="O106" s="91">
        <f>B⓵_マスタ登録!$G$88</f>
        <v>610</v>
      </c>
      <c r="P106" s="231" t="str">
        <f>B⓵_マスタ登録!$H$88</f>
        <v>営業外収益</v>
      </c>
      <c r="Q106" s="232"/>
      <c r="R106" s="91" t="str">
        <f>B⓵_マスタ登録!$F$147</f>
        <v>管理部</v>
      </c>
      <c r="S106" s="237"/>
      <c r="T106" s="238"/>
      <c r="U106" s="48" t="s">
        <v>382</v>
      </c>
    </row>
    <row r="107" spans="2:21" ht="23" thickBot="1" x14ac:dyDescent="0.6">
      <c r="B107" s="14"/>
      <c r="C107" s="15"/>
      <c r="D107" s="231">
        <f>B⓵_マスタ登録!$G$89</f>
        <v>620</v>
      </c>
      <c r="E107" s="232"/>
      <c r="F107" s="231" t="str">
        <f>B⓵_マスタ登録!$H$89</f>
        <v>営業外費用</v>
      </c>
      <c r="G107" s="233"/>
      <c r="H107" s="232"/>
      <c r="I107" s="231" t="str">
        <f>B⓵_マスタ登録!$F$147</f>
        <v>管理部</v>
      </c>
      <c r="J107" s="232"/>
      <c r="K107" s="234"/>
      <c r="L107" s="235"/>
      <c r="M107" s="236"/>
      <c r="N107" s="90" t="s">
        <v>383</v>
      </c>
      <c r="O107" s="91">
        <f>B⓵_マスタ登録!$F$40</f>
        <v>199</v>
      </c>
      <c r="P107" s="231" t="str">
        <f>B⓵_マスタ登録!$G$40</f>
        <v>仮勘定</v>
      </c>
      <c r="Q107" s="232"/>
      <c r="R107" s="91" t="str">
        <f>B⓵_マスタ登録!$F$147</f>
        <v>管理部</v>
      </c>
      <c r="S107" s="237"/>
      <c r="T107" s="238"/>
      <c r="U107" s="48" t="s">
        <v>382</v>
      </c>
    </row>
    <row r="108" spans="2:21" x14ac:dyDescent="0.55000000000000004">
      <c r="B108" s="17"/>
      <c r="C108" s="110"/>
      <c r="D108" s="110"/>
      <c r="E108" s="110"/>
      <c r="F108" s="110"/>
      <c r="G108" s="110"/>
      <c r="H108" s="110"/>
      <c r="I108" s="110"/>
      <c r="J108" s="110"/>
      <c r="K108" s="110"/>
      <c r="L108" s="110"/>
      <c r="M108" s="110"/>
      <c r="N108" s="110"/>
      <c r="O108" s="110"/>
      <c r="P108" s="110"/>
      <c r="Q108" s="110"/>
      <c r="R108" s="110"/>
      <c r="S108" s="110"/>
      <c r="T108" s="110"/>
      <c r="U108" s="18"/>
    </row>
  </sheetData>
  <mergeCells count="331">
    <mergeCell ref="P39:Q39"/>
    <mergeCell ref="S39:T39"/>
    <mergeCell ref="P83:Q83"/>
    <mergeCell ref="S83:T83"/>
    <mergeCell ref="P71:Q71"/>
    <mergeCell ref="S71:T71"/>
    <mergeCell ref="D76:E76"/>
    <mergeCell ref="F76:H76"/>
    <mergeCell ref="I76:J76"/>
    <mergeCell ref="K76:M76"/>
    <mergeCell ref="P76:Q76"/>
    <mergeCell ref="S76:T76"/>
    <mergeCell ref="D74:E74"/>
    <mergeCell ref="F74:H74"/>
    <mergeCell ref="I74:J74"/>
    <mergeCell ref="K74:M74"/>
    <mergeCell ref="P74:Q74"/>
    <mergeCell ref="S74:T74"/>
    <mergeCell ref="P86:Q86"/>
    <mergeCell ref="S86:T86"/>
    <mergeCell ref="D89:E89"/>
    <mergeCell ref="F89:H89"/>
    <mergeCell ref="I89:J89"/>
    <mergeCell ref="K89:M89"/>
    <mergeCell ref="D58:E58"/>
    <mergeCell ref="F58:H58"/>
    <mergeCell ref="I58:J58"/>
    <mergeCell ref="K58:M58"/>
    <mergeCell ref="P58:Q58"/>
    <mergeCell ref="S58:T58"/>
    <mergeCell ref="D83:E83"/>
    <mergeCell ref="F83:H83"/>
    <mergeCell ref="I83:J83"/>
    <mergeCell ref="K83:M83"/>
    <mergeCell ref="D77:E77"/>
    <mergeCell ref="F77:H77"/>
    <mergeCell ref="I77:J77"/>
    <mergeCell ref="K77:M77"/>
    <mergeCell ref="D86:E86"/>
    <mergeCell ref="F86:H86"/>
    <mergeCell ref="I86:J86"/>
    <mergeCell ref="K86:M86"/>
    <mergeCell ref="D39:E39"/>
    <mergeCell ref="F39:H39"/>
    <mergeCell ref="I39:J39"/>
    <mergeCell ref="K39:M39"/>
    <mergeCell ref="B9:U9"/>
    <mergeCell ref="B11:U11"/>
    <mergeCell ref="D15:E15"/>
    <mergeCell ref="D16:E16"/>
    <mergeCell ref="D17:E17"/>
    <mergeCell ref="D18:E18"/>
    <mergeCell ref="B20:T20"/>
    <mergeCell ref="B21:T21"/>
    <mergeCell ref="B31:T31"/>
    <mergeCell ref="N32:N33"/>
    <mergeCell ref="D38:E38"/>
    <mergeCell ref="F38:H38"/>
    <mergeCell ref="I38:J38"/>
    <mergeCell ref="K38:M38"/>
    <mergeCell ref="S38:T38"/>
    <mergeCell ref="C32:C33"/>
    <mergeCell ref="B32:B33"/>
    <mergeCell ref="D32:M32"/>
    <mergeCell ref="O32:T32"/>
    <mergeCell ref="D33:E33"/>
    <mergeCell ref="B2:I2"/>
    <mergeCell ref="J2:K2"/>
    <mergeCell ref="L2:T2"/>
    <mergeCell ref="B4:U4"/>
    <mergeCell ref="B5:U5"/>
    <mergeCell ref="C7:E7"/>
    <mergeCell ref="G7:I7"/>
    <mergeCell ref="J7:K7"/>
    <mergeCell ref="L7:O7"/>
    <mergeCell ref="Q7:R7"/>
    <mergeCell ref="B22:H22"/>
    <mergeCell ref="I22:O22"/>
    <mergeCell ref="P22:T22"/>
    <mergeCell ref="B29:H29"/>
    <mergeCell ref="I29:O29"/>
    <mergeCell ref="P29:T29"/>
    <mergeCell ref="B24:T24"/>
    <mergeCell ref="B25:H25"/>
    <mergeCell ref="I25:O25"/>
    <mergeCell ref="P25:T25"/>
    <mergeCell ref="B27:H27"/>
    <mergeCell ref="I27:O27"/>
    <mergeCell ref="P27:T27"/>
    <mergeCell ref="F33:H33"/>
    <mergeCell ref="K33:M33"/>
    <mergeCell ref="P38:Q38"/>
    <mergeCell ref="P33:Q33"/>
    <mergeCell ref="S33:T33"/>
    <mergeCell ref="I33:J33"/>
    <mergeCell ref="D88:E88"/>
    <mergeCell ref="F88:H88"/>
    <mergeCell ref="I88:J88"/>
    <mergeCell ref="K88:M88"/>
    <mergeCell ref="P88:Q88"/>
    <mergeCell ref="S88:T88"/>
    <mergeCell ref="D45:E45"/>
    <mergeCell ref="F45:H45"/>
    <mergeCell ref="I45:J45"/>
    <mergeCell ref="K45:M45"/>
    <mergeCell ref="P45:Q45"/>
    <mergeCell ref="S45:T45"/>
    <mergeCell ref="D40:E40"/>
    <mergeCell ref="F40:H40"/>
    <mergeCell ref="I40:J40"/>
    <mergeCell ref="K40:M40"/>
    <mergeCell ref="P40:Q40"/>
    <mergeCell ref="S40:T40"/>
    <mergeCell ref="D92:E92"/>
    <mergeCell ref="F92:H92"/>
    <mergeCell ref="I92:J92"/>
    <mergeCell ref="K92:M92"/>
    <mergeCell ref="P92:Q92"/>
    <mergeCell ref="S92:T92"/>
    <mergeCell ref="P89:Q89"/>
    <mergeCell ref="S89:T89"/>
    <mergeCell ref="D107:E107"/>
    <mergeCell ref="F107:H107"/>
    <mergeCell ref="I107:J107"/>
    <mergeCell ref="K107:M107"/>
    <mergeCell ref="P107:Q107"/>
    <mergeCell ref="S107:T107"/>
    <mergeCell ref="D104:E104"/>
    <mergeCell ref="F104:H104"/>
    <mergeCell ref="I104:J104"/>
    <mergeCell ref="K104:M104"/>
    <mergeCell ref="P104:Q104"/>
    <mergeCell ref="S104:T104"/>
    <mergeCell ref="D105:E105"/>
    <mergeCell ref="F105:H105"/>
    <mergeCell ref="I105:J105"/>
    <mergeCell ref="K105:M105"/>
    <mergeCell ref="P105:Q105"/>
    <mergeCell ref="S105:T105"/>
    <mergeCell ref="D106:E106"/>
    <mergeCell ref="F106:H106"/>
    <mergeCell ref="I106:J106"/>
    <mergeCell ref="K106:M106"/>
    <mergeCell ref="P106:Q106"/>
    <mergeCell ref="S106:T106"/>
    <mergeCell ref="D100:E100"/>
    <mergeCell ref="F100:H100"/>
    <mergeCell ref="I100:J100"/>
    <mergeCell ref="K100:M100"/>
    <mergeCell ref="P100:Q100"/>
    <mergeCell ref="S100:T100"/>
    <mergeCell ref="P101:Q101"/>
    <mergeCell ref="S101:T101"/>
    <mergeCell ref="P99:Q99"/>
    <mergeCell ref="S99:T99"/>
    <mergeCell ref="D99:E99"/>
    <mergeCell ref="F99:H99"/>
    <mergeCell ref="I99:J99"/>
    <mergeCell ref="K99:M99"/>
    <mergeCell ref="D101:E101"/>
    <mergeCell ref="F101:H101"/>
    <mergeCell ref="I101:J101"/>
    <mergeCell ref="K101:M101"/>
    <mergeCell ref="D98:E98"/>
    <mergeCell ref="F98:H98"/>
    <mergeCell ref="I98:J98"/>
    <mergeCell ref="K98:M98"/>
    <mergeCell ref="P98:Q98"/>
    <mergeCell ref="S98:T98"/>
    <mergeCell ref="D87:E87"/>
    <mergeCell ref="F87:H87"/>
    <mergeCell ref="I87:J87"/>
    <mergeCell ref="K87:M87"/>
    <mergeCell ref="P87:Q87"/>
    <mergeCell ref="S87:T87"/>
    <mergeCell ref="D93:E93"/>
    <mergeCell ref="F93:H93"/>
    <mergeCell ref="I93:J93"/>
    <mergeCell ref="K93:M93"/>
    <mergeCell ref="P93:Q93"/>
    <mergeCell ref="S93:T93"/>
    <mergeCell ref="D94:E94"/>
    <mergeCell ref="F94:H94"/>
    <mergeCell ref="I94:J94"/>
    <mergeCell ref="K94:M94"/>
    <mergeCell ref="P94:Q94"/>
    <mergeCell ref="S94:T94"/>
    <mergeCell ref="D44:E44"/>
    <mergeCell ref="F44:H44"/>
    <mergeCell ref="I44:J44"/>
    <mergeCell ref="K44:M44"/>
    <mergeCell ref="P44:Q44"/>
    <mergeCell ref="S44:T44"/>
    <mergeCell ref="D41:E41"/>
    <mergeCell ref="F41:H41"/>
    <mergeCell ref="I41:J41"/>
    <mergeCell ref="K41:M41"/>
    <mergeCell ref="P41:Q41"/>
    <mergeCell ref="S41:T41"/>
    <mergeCell ref="D46:E46"/>
    <mergeCell ref="F46:H46"/>
    <mergeCell ref="I46:J46"/>
    <mergeCell ref="K46:M46"/>
    <mergeCell ref="P46:Q46"/>
    <mergeCell ref="S46:T46"/>
    <mergeCell ref="D50:E50"/>
    <mergeCell ref="F50:H50"/>
    <mergeCell ref="I50:J50"/>
    <mergeCell ref="K50:M50"/>
    <mergeCell ref="P50:Q50"/>
    <mergeCell ref="S50:T50"/>
    <mergeCell ref="D47:E47"/>
    <mergeCell ref="F47:H47"/>
    <mergeCell ref="I47:J47"/>
    <mergeCell ref="K47:M47"/>
    <mergeCell ref="P47:Q47"/>
    <mergeCell ref="S47:T47"/>
    <mergeCell ref="D51:E51"/>
    <mergeCell ref="F51:H51"/>
    <mergeCell ref="I51:J51"/>
    <mergeCell ref="K51:M51"/>
    <mergeCell ref="P51:Q51"/>
    <mergeCell ref="S51:T51"/>
    <mergeCell ref="D52:E52"/>
    <mergeCell ref="F52:H52"/>
    <mergeCell ref="I52:J52"/>
    <mergeCell ref="K52:M52"/>
    <mergeCell ref="P52:Q52"/>
    <mergeCell ref="S52:T52"/>
    <mergeCell ref="D53:E53"/>
    <mergeCell ref="F53:H53"/>
    <mergeCell ref="I53:J53"/>
    <mergeCell ref="K53:M53"/>
    <mergeCell ref="P53:Q53"/>
    <mergeCell ref="S53:T53"/>
    <mergeCell ref="P57:Q57"/>
    <mergeCell ref="S57:T57"/>
    <mergeCell ref="D59:E59"/>
    <mergeCell ref="F59:H59"/>
    <mergeCell ref="I59:J59"/>
    <mergeCell ref="K59:M59"/>
    <mergeCell ref="P59:Q59"/>
    <mergeCell ref="S59:T59"/>
    <mergeCell ref="D56:E56"/>
    <mergeCell ref="F56:H56"/>
    <mergeCell ref="I56:J56"/>
    <mergeCell ref="K56:M56"/>
    <mergeCell ref="P56:Q56"/>
    <mergeCell ref="S56:T56"/>
    <mergeCell ref="D57:E57"/>
    <mergeCell ref="F57:H57"/>
    <mergeCell ref="I57:J57"/>
    <mergeCell ref="K57:M57"/>
    <mergeCell ref="D62:E62"/>
    <mergeCell ref="F62:H62"/>
    <mergeCell ref="I62:J62"/>
    <mergeCell ref="K62:M62"/>
    <mergeCell ref="P62:Q62"/>
    <mergeCell ref="S62:T62"/>
    <mergeCell ref="D64:E64"/>
    <mergeCell ref="F64:H64"/>
    <mergeCell ref="I64:J64"/>
    <mergeCell ref="K64:M64"/>
    <mergeCell ref="P64:Q64"/>
    <mergeCell ref="S64:T64"/>
    <mergeCell ref="D63:E63"/>
    <mergeCell ref="F63:H63"/>
    <mergeCell ref="I63:J63"/>
    <mergeCell ref="K63:M63"/>
    <mergeCell ref="P63:Q63"/>
    <mergeCell ref="S63:T63"/>
    <mergeCell ref="P65:Q65"/>
    <mergeCell ref="S65:T65"/>
    <mergeCell ref="D70:E70"/>
    <mergeCell ref="F70:H70"/>
    <mergeCell ref="I70:J70"/>
    <mergeCell ref="K70:M70"/>
    <mergeCell ref="P70:Q70"/>
    <mergeCell ref="S70:T70"/>
    <mergeCell ref="P68:Q68"/>
    <mergeCell ref="S68:T68"/>
    <mergeCell ref="P69:Q69"/>
    <mergeCell ref="S69:T69"/>
    <mergeCell ref="D68:E68"/>
    <mergeCell ref="F68:H68"/>
    <mergeCell ref="I68:J68"/>
    <mergeCell ref="K68:M68"/>
    <mergeCell ref="D69:E69"/>
    <mergeCell ref="F69:H69"/>
    <mergeCell ref="I69:J69"/>
    <mergeCell ref="K69:M69"/>
    <mergeCell ref="D75:E75"/>
    <mergeCell ref="F75:H75"/>
    <mergeCell ref="I75:J75"/>
    <mergeCell ref="K75:M75"/>
    <mergeCell ref="D81:E81"/>
    <mergeCell ref="F81:H81"/>
    <mergeCell ref="D65:E65"/>
    <mergeCell ref="F65:H65"/>
    <mergeCell ref="I65:J65"/>
    <mergeCell ref="K65:M65"/>
    <mergeCell ref="D71:E71"/>
    <mergeCell ref="F71:H71"/>
    <mergeCell ref="I71:J71"/>
    <mergeCell ref="K71:M71"/>
    <mergeCell ref="I81:J81"/>
    <mergeCell ref="K81:M81"/>
    <mergeCell ref="D95:E95"/>
    <mergeCell ref="F95:H95"/>
    <mergeCell ref="I95:J95"/>
    <mergeCell ref="K95:M95"/>
    <mergeCell ref="P95:Q95"/>
    <mergeCell ref="S95:T95"/>
    <mergeCell ref="P75:Q75"/>
    <mergeCell ref="S75:T75"/>
    <mergeCell ref="D80:E80"/>
    <mergeCell ref="F80:H80"/>
    <mergeCell ref="I80:J80"/>
    <mergeCell ref="K80:M80"/>
    <mergeCell ref="P80:Q80"/>
    <mergeCell ref="S80:T80"/>
    <mergeCell ref="D82:E82"/>
    <mergeCell ref="F82:H82"/>
    <mergeCell ref="I82:J82"/>
    <mergeCell ref="K82:M82"/>
    <mergeCell ref="P82:Q82"/>
    <mergeCell ref="S82:T82"/>
    <mergeCell ref="P81:Q81"/>
    <mergeCell ref="S81:T81"/>
    <mergeCell ref="P77:Q77"/>
    <mergeCell ref="S77:T77"/>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U167"/>
  <sheetViews>
    <sheetView showGridLines="0" zoomScale="60" zoomScaleNormal="60" workbookViewId="0"/>
  </sheetViews>
  <sheetFormatPr defaultColWidth="8.6640625" defaultRowHeight="17.5" x14ac:dyDescent="0.55000000000000004"/>
  <cols>
    <col min="1" max="1" width="3.08203125" style="1" customWidth="1"/>
    <col min="2" max="2" width="6.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0" width="13.83203125" style="1" customWidth="1"/>
    <col min="21" max="21" width="10.08203125" style="1" customWidth="1"/>
    <col min="22" max="22" width="11.1640625" style="1" customWidth="1"/>
    <col min="23" max="16384" width="8.6640625" style="1"/>
  </cols>
  <sheetData>
    <row r="1" spans="2:21" ht="25.5" x14ac:dyDescent="0.85">
      <c r="B1" s="73" t="s">
        <v>26</v>
      </c>
      <c r="C1" s="74"/>
      <c r="D1" s="74"/>
      <c r="E1" s="74"/>
      <c r="F1" s="74"/>
      <c r="G1" s="74"/>
      <c r="H1" s="74"/>
      <c r="I1" s="74"/>
      <c r="J1" s="74"/>
      <c r="K1" s="74"/>
      <c r="L1" s="75"/>
      <c r="M1" s="75"/>
      <c r="N1" s="75"/>
      <c r="O1" s="75"/>
      <c r="P1" s="75"/>
      <c r="Q1" s="75"/>
      <c r="R1" s="75"/>
      <c r="S1" s="75"/>
      <c r="T1" s="76"/>
      <c r="U1" s="77"/>
    </row>
    <row r="2" spans="2:21" ht="38" x14ac:dyDescent="1.25">
      <c r="B2" s="278" t="s">
        <v>27</v>
      </c>
      <c r="C2" s="279"/>
      <c r="D2" s="279"/>
      <c r="E2" s="279"/>
      <c r="F2" s="279"/>
      <c r="G2" s="279"/>
      <c r="H2" s="279"/>
      <c r="I2" s="279"/>
      <c r="J2" s="280" t="str">
        <f>A①_営業部_入力!J2</f>
        <v>第4-6問</v>
      </c>
      <c r="K2" s="280"/>
      <c r="L2" s="281" t="str">
        <f>A①_営業部_入力!M2</f>
        <v>部門別月次予算PL（その４-6）</v>
      </c>
      <c r="M2" s="281"/>
      <c r="N2" s="281"/>
      <c r="O2" s="281"/>
      <c r="P2" s="281"/>
      <c r="Q2" s="281"/>
      <c r="R2" s="281"/>
      <c r="S2" s="281"/>
      <c r="T2" s="281"/>
      <c r="U2" s="112"/>
    </row>
    <row r="3" spans="2:21" ht="31.5" x14ac:dyDescent="1.05">
      <c r="B3" s="109" t="str">
        <f>B⓵_マスタ登録!B3</f>
        <v>②予算会計システム（その5【管理部】：入力画面→予算仕訳→予算元帳→予算PL）</v>
      </c>
      <c r="C3" s="79"/>
      <c r="D3" s="80"/>
      <c r="E3" s="80"/>
      <c r="F3" s="80"/>
      <c r="G3" s="79"/>
      <c r="H3" s="80"/>
      <c r="I3" s="80"/>
      <c r="J3" s="81"/>
      <c r="K3" s="81"/>
      <c r="L3" s="82"/>
      <c r="M3" s="82"/>
      <c r="N3" s="81"/>
      <c r="O3" s="82"/>
      <c r="P3" s="81" t="s">
        <v>53</v>
      </c>
      <c r="Q3" s="82"/>
      <c r="R3" s="82"/>
      <c r="S3" s="82"/>
      <c r="T3" s="82"/>
      <c r="U3" s="83"/>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B⓵_マスタ登録!B11</f>
        <v>2</v>
      </c>
      <c r="C7" s="167" t="str">
        <f>B⓵_マスタ登録!C11</f>
        <v>予算会計システム</v>
      </c>
      <c r="D7" s="168"/>
      <c r="E7" s="169"/>
      <c r="F7" s="11">
        <f>B⓵_マスタ登録!F11</f>
        <v>1</v>
      </c>
      <c r="G7" s="170" t="s">
        <v>381</v>
      </c>
      <c r="H7" s="170"/>
      <c r="I7" s="170"/>
      <c r="J7" s="223" t="str">
        <f>B⓵_マスタ登録!J11</f>
        <v>予算FS範囲</v>
      </c>
      <c r="K7" s="224"/>
      <c r="L7" s="225" t="str">
        <f>B⓵_マスタ登録!L11</f>
        <v>予算ＰＬ</v>
      </c>
      <c r="M7" s="205"/>
      <c r="N7" s="205"/>
      <c r="O7" s="226"/>
      <c r="P7" s="70" t="str">
        <f>B⓵_マスタ登録!P11</f>
        <v>仕訳形式①</v>
      </c>
      <c r="Q7" s="206" t="str">
        <f>B⓵_マスタ登録!Q11</f>
        <v>予算仕訳</v>
      </c>
      <c r="R7" s="208"/>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25" t="s">
        <v>376</v>
      </c>
      <c r="C9" s="126"/>
      <c r="D9" s="126"/>
      <c r="E9" s="126"/>
      <c r="F9" s="126"/>
      <c r="G9" s="126"/>
      <c r="H9" s="126"/>
      <c r="I9" s="126"/>
      <c r="J9" s="126"/>
      <c r="K9" s="126"/>
      <c r="L9" s="126"/>
      <c r="M9" s="126"/>
      <c r="N9" s="126"/>
      <c r="O9" s="126"/>
      <c r="P9" s="126"/>
      <c r="Q9" s="126"/>
      <c r="R9" s="126"/>
      <c r="S9" s="126"/>
      <c r="T9" s="126"/>
      <c r="U9" s="127"/>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25" t="s">
        <v>139</v>
      </c>
      <c r="C11" s="126"/>
      <c r="D11" s="126"/>
      <c r="E11" s="126"/>
      <c r="F11" s="126"/>
      <c r="G11" s="126"/>
      <c r="H11" s="126"/>
      <c r="I11" s="126"/>
      <c r="J11" s="126"/>
      <c r="K11" s="126"/>
      <c r="L11" s="126"/>
      <c r="M11" s="126"/>
      <c r="N11" s="126"/>
      <c r="O11" s="126"/>
      <c r="P11" s="126"/>
      <c r="Q11" s="126"/>
      <c r="R11" s="126"/>
      <c r="S11" s="126"/>
      <c r="T11" s="126"/>
      <c r="U11" s="127"/>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36" t="s">
        <v>58</v>
      </c>
      <c r="E15" s="137"/>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6" t="s">
        <v>60</v>
      </c>
      <c r="E16" s="137"/>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44" t="s">
        <v>192</v>
      </c>
      <c r="C20" s="228"/>
      <c r="D20" s="228"/>
      <c r="E20" s="228"/>
      <c r="F20" s="228"/>
      <c r="G20" s="228"/>
      <c r="H20" s="228"/>
      <c r="I20" s="228"/>
      <c r="J20" s="228"/>
      <c r="K20" s="228"/>
      <c r="L20" s="228"/>
      <c r="M20" s="228"/>
      <c r="N20" s="228"/>
      <c r="O20" s="228"/>
      <c r="P20" s="228"/>
      <c r="Q20" s="228"/>
      <c r="R20" s="228"/>
      <c r="S20" s="228"/>
      <c r="T20" s="229"/>
      <c r="U20" s="48"/>
    </row>
    <row r="21" spans="2:21" ht="19.75" customHeight="1" thickBot="1" x14ac:dyDescent="0.6">
      <c r="B21" s="245" t="s">
        <v>277</v>
      </c>
      <c r="C21" s="139"/>
      <c r="D21" s="139"/>
      <c r="E21" s="139"/>
      <c r="F21" s="139"/>
      <c r="G21" s="139"/>
      <c r="H21" s="139"/>
      <c r="I21" s="139"/>
      <c r="J21" s="139"/>
      <c r="K21" s="139"/>
      <c r="L21" s="139"/>
      <c r="M21" s="139"/>
      <c r="N21" s="139"/>
      <c r="O21" s="139"/>
      <c r="P21" s="139"/>
      <c r="Q21" s="139"/>
      <c r="R21" s="139"/>
      <c r="S21" s="139"/>
      <c r="T21" s="124"/>
      <c r="U21" s="48"/>
    </row>
    <row r="22" spans="2:21" ht="19.75" customHeight="1" thickBot="1" x14ac:dyDescent="0.6">
      <c r="B22" s="239" t="s">
        <v>63</v>
      </c>
      <c r="C22" s="138"/>
      <c r="D22" s="138"/>
      <c r="E22" s="138"/>
      <c r="F22" s="138"/>
      <c r="G22" s="138"/>
      <c r="H22" s="137"/>
      <c r="I22" s="136" t="s">
        <v>64</v>
      </c>
      <c r="J22" s="138"/>
      <c r="K22" s="138"/>
      <c r="L22" s="138"/>
      <c r="M22" s="138"/>
      <c r="N22" s="138"/>
      <c r="O22" s="137"/>
      <c r="P22" s="134" t="s">
        <v>65</v>
      </c>
      <c r="Q22" s="183"/>
      <c r="R22" s="183"/>
      <c r="S22" s="183"/>
      <c r="T22" s="135"/>
      <c r="U22" s="48"/>
    </row>
    <row r="23" spans="2:21" ht="19.75" customHeight="1" thickBot="1" x14ac:dyDescent="0.6">
      <c r="B23" s="93"/>
      <c r="C23" s="94"/>
      <c r="D23" s="94"/>
      <c r="E23" s="94"/>
      <c r="F23" s="94"/>
      <c r="G23" s="94"/>
      <c r="H23" s="94"/>
      <c r="I23" s="94"/>
      <c r="J23" s="94"/>
      <c r="K23" s="94"/>
      <c r="L23" s="94"/>
      <c r="M23" s="94"/>
      <c r="N23" s="94"/>
      <c r="O23" s="94"/>
      <c r="P23" s="94"/>
      <c r="Q23" s="94"/>
      <c r="R23" s="94"/>
      <c r="S23" s="94"/>
      <c r="T23" s="94"/>
      <c r="U23" s="48"/>
    </row>
    <row r="24" spans="2:21" ht="19.75" customHeight="1" thickBot="1" x14ac:dyDescent="0.6">
      <c r="B24" s="239" t="s">
        <v>278</v>
      </c>
      <c r="C24" s="138"/>
      <c r="D24" s="138"/>
      <c r="E24" s="138"/>
      <c r="F24" s="138"/>
      <c r="G24" s="138"/>
      <c r="H24" s="138"/>
      <c r="I24" s="138"/>
      <c r="J24" s="138"/>
      <c r="K24" s="138"/>
      <c r="L24" s="138"/>
      <c r="M24" s="138"/>
      <c r="N24" s="138"/>
      <c r="O24" s="138"/>
      <c r="P24" s="138"/>
      <c r="Q24" s="138"/>
      <c r="R24" s="138"/>
      <c r="S24" s="138"/>
      <c r="T24" s="137"/>
      <c r="U24" s="48"/>
    </row>
    <row r="25" spans="2:21" ht="19.75" customHeight="1" thickBot="1" x14ac:dyDescent="0.6">
      <c r="B25" s="239" t="s">
        <v>289</v>
      </c>
      <c r="C25" s="138"/>
      <c r="D25" s="138"/>
      <c r="E25" s="138"/>
      <c r="F25" s="138"/>
      <c r="G25" s="138"/>
      <c r="H25" s="137"/>
      <c r="I25" s="136" t="s">
        <v>292</v>
      </c>
      <c r="J25" s="138"/>
      <c r="K25" s="138"/>
      <c r="L25" s="138"/>
      <c r="M25" s="138"/>
      <c r="N25" s="138"/>
      <c r="O25" s="137"/>
      <c r="P25" s="136" t="s">
        <v>293</v>
      </c>
      <c r="Q25" s="138"/>
      <c r="R25" s="138"/>
      <c r="S25" s="138"/>
      <c r="T25" s="137"/>
      <c r="U25" s="48"/>
    </row>
    <row r="26" spans="2:21" ht="19.75" customHeight="1" thickBot="1" x14ac:dyDescent="0.6">
      <c r="B26" s="68"/>
      <c r="C26" s="69"/>
      <c r="D26" s="69"/>
      <c r="E26" s="69"/>
      <c r="F26" s="69"/>
      <c r="G26" s="69"/>
      <c r="H26" s="69"/>
      <c r="I26" s="69"/>
      <c r="J26" s="69"/>
      <c r="K26" s="69"/>
      <c r="L26" s="69"/>
      <c r="M26" s="69"/>
      <c r="N26" s="69"/>
      <c r="O26" s="69"/>
      <c r="P26" s="69"/>
      <c r="Q26" s="69"/>
      <c r="R26" s="69"/>
      <c r="S26" s="69"/>
      <c r="T26" s="69"/>
      <c r="U26" s="48"/>
    </row>
    <row r="27" spans="2:21" ht="19.75" customHeight="1" thickBot="1" x14ac:dyDescent="0.6">
      <c r="B27" s="239" t="s">
        <v>290</v>
      </c>
      <c r="C27" s="138"/>
      <c r="D27" s="138"/>
      <c r="E27" s="138"/>
      <c r="F27" s="138"/>
      <c r="G27" s="138"/>
      <c r="H27" s="137"/>
      <c r="I27" s="136" t="s">
        <v>291</v>
      </c>
      <c r="J27" s="138"/>
      <c r="K27" s="138"/>
      <c r="L27" s="138"/>
      <c r="M27" s="138"/>
      <c r="N27" s="138"/>
      <c r="O27" s="137"/>
      <c r="P27" s="134" t="s">
        <v>294</v>
      </c>
      <c r="Q27" s="183"/>
      <c r="R27" s="183"/>
      <c r="S27" s="183"/>
      <c r="T27" s="135"/>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39"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x14ac:dyDescent="0.55000000000000004">
      <c r="B30" s="14"/>
      <c r="C30" s="47"/>
      <c r="D30" s="47"/>
      <c r="E30" s="47"/>
      <c r="F30" s="47"/>
      <c r="G30" s="47"/>
      <c r="H30" s="47"/>
      <c r="I30" s="47"/>
      <c r="J30" s="47"/>
      <c r="K30" s="47"/>
      <c r="L30" s="47"/>
      <c r="M30" s="47"/>
      <c r="N30" s="47"/>
      <c r="O30" s="47"/>
      <c r="P30" s="47"/>
      <c r="Q30" s="47"/>
      <c r="R30" s="47"/>
      <c r="S30" s="47"/>
      <c r="T30" s="47"/>
      <c r="U30" s="48"/>
    </row>
    <row r="31" spans="2:21" ht="18" thickBot="1" x14ac:dyDescent="0.6">
      <c r="B31" s="14"/>
      <c r="C31" s="15"/>
      <c r="D31" s="15"/>
      <c r="E31" s="15"/>
      <c r="F31" s="15"/>
      <c r="G31" s="15"/>
      <c r="H31" s="15"/>
      <c r="I31" s="15"/>
      <c r="J31" s="15"/>
      <c r="K31" s="15"/>
      <c r="L31" s="15"/>
      <c r="M31" s="15"/>
      <c r="N31" s="15"/>
      <c r="O31" s="15"/>
      <c r="P31" s="15"/>
      <c r="Q31" s="15"/>
      <c r="R31" s="15"/>
      <c r="S31" s="15"/>
      <c r="T31" s="15"/>
      <c r="U31" s="16"/>
    </row>
    <row r="32" spans="2:21" ht="23" thickBot="1" x14ac:dyDescent="0.6">
      <c r="B32" s="244" t="s">
        <v>357</v>
      </c>
      <c r="C32" s="228"/>
      <c r="D32" s="228"/>
      <c r="E32" s="228"/>
      <c r="F32" s="228"/>
      <c r="G32" s="228"/>
      <c r="H32" s="228"/>
      <c r="I32" s="228"/>
      <c r="J32" s="228"/>
      <c r="K32" s="228"/>
      <c r="L32" s="228"/>
      <c r="M32" s="228"/>
      <c r="N32" s="228"/>
      <c r="O32" s="228"/>
      <c r="P32" s="228"/>
      <c r="Q32" s="228"/>
      <c r="R32" s="228"/>
      <c r="S32" s="228"/>
      <c r="T32" s="229"/>
      <c r="U32" s="16"/>
    </row>
    <row r="33" spans="2:21" ht="18" thickBot="1" x14ac:dyDescent="0.6">
      <c r="B33" s="14"/>
      <c r="C33" s="15"/>
      <c r="D33" s="15"/>
      <c r="E33" s="15"/>
      <c r="F33" s="15"/>
      <c r="G33" s="15"/>
      <c r="H33" s="15"/>
      <c r="I33" s="15"/>
      <c r="J33" s="15"/>
      <c r="K33" s="15"/>
      <c r="L33" s="15"/>
      <c r="M33" s="15"/>
      <c r="N33" s="15"/>
      <c r="O33" s="15"/>
      <c r="P33" s="15"/>
      <c r="Q33" s="15"/>
      <c r="R33" s="15"/>
      <c r="S33" s="15"/>
      <c r="T33" s="15"/>
      <c r="U33" s="16"/>
    </row>
    <row r="34" spans="2:21" ht="23" thickBot="1" x14ac:dyDescent="0.6">
      <c r="B34" s="245" t="s">
        <v>314</v>
      </c>
      <c r="C34" s="124"/>
      <c r="D34" s="15"/>
      <c r="E34" s="15"/>
      <c r="F34" s="123" t="s">
        <v>315</v>
      </c>
      <c r="G34" s="139"/>
      <c r="H34" s="139"/>
      <c r="I34" s="139"/>
      <c r="J34" s="124"/>
      <c r="K34" s="15"/>
      <c r="L34" s="15"/>
      <c r="M34" s="15"/>
      <c r="N34" s="15"/>
      <c r="O34" s="15"/>
      <c r="P34" s="15"/>
      <c r="Q34" s="15"/>
      <c r="R34" s="15"/>
      <c r="S34" s="15"/>
      <c r="T34" s="15"/>
      <c r="U34" s="16"/>
    </row>
    <row r="35" spans="2:21" ht="23" thickBot="1" x14ac:dyDescent="0.6">
      <c r="B35" s="245" t="s">
        <v>312</v>
      </c>
      <c r="C35" s="124"/>
      <c r="D35" s="72" t="s">
        <v>1</v>
      </c>
      <c r="E35" s="50">
        <f>B⓵_マスタ登録!I$86</f>
        <v>521</v>
      </c>
      <c r="F35" s="134" t="str">
        <f>B⓵_マスタ登録!J$86</f>
        <v>人件費</v>
      </c>
      <c r="G35" s="183"/>
      <c r="H35" s="183"/>
      <c r="I35" s="183"/>
      <c r="J35" s="135"/>
      <c r="K35" s="42" t="s">
        <v>313</v>
      </c>
      <c r="L35" s="134" t="str">
        <f>B⓵_マスタ登録!M$86</f>
        <v>借</v>
      </c>
      <c r="M35" s="135"/>
      <c r="N35" s="15"/>
      <c r="O35" s="15"/>
      <c r="P35" s="15"/>
      <c r="Q35" s="15"/>
      <c r="R35" s="15"/>
      <c r="S35" s="15"/>
      <c r="T35" s="15"/>
      <c r="U35" s="16"/>
    </row>
    <row r="36" spans="2:21" ht="23" thickBot="1" x14ac:dyDescent="0.6">
      <c r="B36" s="245" t="s">
        <v>280</v>
      </c>
      <c r="C36" s="124"/>
      <c r="D36" s="47" t="s">
        <v>1</v>
      </c>
      <c r="E36" s="50" t="str">
        <f>B⓵_マスタ登録!E$147</f>
        <v>①C</v>
      </c>
      <c r="F36" s="134" t="str">
        <f>B⓵_マスタ登録!F$147</f>
        <v>管理部</v>
      </c>
      <c r="G36" s="183"/>
      <c r="H36" s="183"/>
      <c r="I36" s="183"/>
      <c r="J36" s="135"/>
      <c r="K36" s="15"/>
      <c r="L36" s="15"/>
      <c r="M36" s="15"/>
      <c r="N36" s="15"/>
      <c r="O36" s="15"/>
      <c r="P36" s="15"/>
      <c r="Q36" s="15"/>
      <c r="R36" s="15"/>
      <c r="S36" s="15"/>
      <c r="T36" s="15"/>
      <c r="U36" s="16"/>
    </row>
    <row r="37" spans="2:21" ht="18" thickBot="1" x14ac:dyDescent="0.6">
      <c r="B37" s="14"/>
      <c r="C37" s="15"/>
      <c r="D37" s="15"/>
      <c r="E37" s="15"/>
      <c r="F37" s="15"/>
      <c r="G37" s="15"/>
      <c r="H37" s="15"/>
      <c r="I37" s="15"/>
      <c r="J37" s="15"/>
      <c r="K37" s="15"/>
      <c r="L37" s="15"/>
      <c r="M37" s="15"/>
      <c r="N37" s="15"/>
      <c r="O37" s="15"/>
      <c r="P37" s="15"/>
      <c r="Q37" s="15"/>
      <c r="R37" s="15"/>
      <c r="S37" s="15"/>
      <c r="T37" s="15"/>
      <c r="U37" s="16"/>
    </row>
    <row r="38" spans="2:21" ht="23" thickBot="1" x14ac:dyDescent="0.6">
      <c r="B38" s="250" t="s">
        <v>1</v>
      </c>
      <c r="C38" s="248" t="s">
        <v>298</v>
      </c>
      <c r="D38" s="260" t="s">
        <v>1</v>
      </c>
      <c r="E38" s="261"/>
      <c r="F38" s="260" t="s">
        <v>299</v>
      </c>
      <c r="G38" s="153"/>
      <c r="H38" s="261"/>
      <c r="I38" s="260" t="s">
        <v>280</v>
      </c>
      <c r="J38" s="261"/>
      <c r="K38" s="123" t="s">
        <v>306</v>
      </c>
      <c r="L38" s="139"/>
      <c r="M38" s="124"/>
      <c r="N38" s="123" t="s">
        <v>308</v>
      </c>
      <c r="O38" s="124"/>
      <c r="P38" s="123" t="s">
        <v>309</v>
      </c>
      <c r="Q38" s="124"/>
      <c r="R38" s="264" t="s">
        <v>310</v>
      </c>
      <c r="S38" s="266" t="s">
        <v>311</v>
      </c>
      <c r="T38" s="267"/>
      <c r="U38" s="16"/>
    </row>
    <row r="39" spans="2:21" ht="23" thickBot="1" x14ac:dyDescent="0.6">
      <c r="B39" s="251"/>
      <c r="C39" s="249"/>
      <c r="D39" s="262"/>
      <c r="E39" s="263"/>
      <c r="F39" s="262"/>
      <c r="G39" s="150"/>
      <c r="H39" s="263"/>
      <c r="I39" s="262"/>
      <c r="J39" s="263"/>
      <c r="K39" s="123" t="s">
        <v>307</v>
      </c>
      <c r="L39" s="139"/>
      <c r="M39" s="124"/>
      <c r="N39" s="123" t="s">
        <v>307</v>
      </c>
      <c r="O39" s="124"/>
      <c r="P39" s="123" t="s">
        <v>307</v>
      </c>
      <c r="Q39" s="124"/>
      <c r="R39" s="265"/>
      <c r="S39" s="268"/>
      <c r="T39" s="269"/>
      <c r="U39" s="16"/>
    </row>
    <row r="40" spans="2:21" ht="23" thickBot="1" x14ac:dyDescent="0.6">
      <c r="B40" s="84"/>
      <c r="C40" s="71">
        <v>44287</v>
      </c>
      <c r="D40" s="15"/>
      <c r="E40" s="15"/>
      <c r="F40" s="123" t="s">
        <v>316</v>
      </c>
      <c r="G40" s="139"/>
      <c r="H40" s="124"/>
      <c r="I40" s="15"/>
      <c r="J40" s="15"/>
      <c r="K40" s="111"/>
      <c r="L40" s="111"/>
      <c r="M40" s="15"/>
      <c r="N40" s="15"/>
      <c r="O40" s="15"/>
      <c r="P40" s="276"/>
      <c r="Q40" s="277"/>
      <c r="R40" s="15"/>
      <c r="S40" s="15"/>
      <c r="T40" s="15"/>
      <c r="U40" s="16"/>
    </row>
    <row r="41" spans="2:21" ht="18" thickBot="1" x14ac:dyDescent="0.6">
      <c r="B41" s="14"/>
      <c r="C41" s="15"/>
      <c r="D41" s="15"/>
      <c r="E41" s="15"/>
      <c r="F41" s="15"/>
      <c r="G41" s="15"/>
      <c r="H41" s="15"/>
      <c r="I41" s="15"/>
      <c r="J41" s="15"/>
      <c r="K41" s="111"/>
      <c r="L41" s="111"/>
      <c r="M41" s="15"/>
      <c r="N41" s="15"/>
      <c r="O41" s="15"/>
      <c r="P41" s="15"/>
      <c r="Q41" s="15"/>
      <c r="R41" s="15"/>
      <c r="S41" s="15"/>
      <c r="T41" s="15"/>
      <c r="U41" s="16"/>
    </row>
    <row r="42" spans="2:21" ht="23" thickBot="1" x14ac:dyDescent="0.6">
      <c r="B42" s="84" t="str">
        <f>'B③-1【管理部】予算仕訳'!$B$38</f>
        <v>1A”</v>
      </c>
      <c r="C42" s="95">
        <f>'B③-1【管理部】予算仕訳'!$C$38</f>
        <v>44316</v>
      </c>
      <c r="D42" s="123">
        <f>'B③-1【管理部】予算仕訳'!$O$38</f>
        <v>199</v>
      </c>
      <c r="E42" s="124"/>
      <c r="F42" s="123" t="str">
        <f>'B③-1【管理部】予算仕訳'!$P$38</f>
        <v>仮勘定</v>
      </c>
      <c r="G42" s="139"/>
      <c r="H42" s="124"/>
      <c r="I42" s="123" t="str">
        <f>'B③-1【管理部】予算仕訳'!$I$38</f>
        <v>管理部</v>
      </c>
      <c r="J42" s="124"/>
      <c r="K42" s="257">
        <f>'B③-1【管理部】予算仕訳'!$K$38</f>
        <v>900</v>
      </c>
      <c r="L42" s="258"/>
      <c r="M42" s="259"/>
      <c r="N42" s="252"/>
      <c r="O42" s="253"/>
      <c r="P42" s="252">
        <f>P40-N42+K42</f>
        <v>900</v>
      </c>
      <c r="Q42" s="254"/>
      <c r="R42" s="47" t="s">
        <v>382</v>
      </c>
      <c r="S42" s="255" t="s">
        <v>358</v>
      </c>
      <c r="T42" s="256"/>
      <c r="U42" s="16"/>
    </row>
    <row r="43" spans="2:21" ht="18" thickBot="1" x14ac:dyDescent="0.6">
      <c r="B43" s="14"/>
      <c r="C43" s="15"/>
      <c r="D43" s="15"/>
      <c r="E43" s="15"/>
      <c r="F43" s="15"/>
      <c r="G43" s="15"/>
      <c r="H43" s="15"/>
      <c r="I43" s="15"/>
      <c r="J43" s="15"/>
      <c r="K43" s="15"/>
      <c r="L43" s="15"/>
      <c r="M43" s="15"/>
      <c r="N43" s="15"/>
      <c r="O43" s="15"/>
      <c r="P43" s="15"/>
      <c r="Q43" s="15"/>
      <c r="R43" s="15"/>
      <c r="S43" s="15"/>
      <c r="T43" s="15"/>
      <c r="U43" s="16"/>
    </row>
    <row r="44" spans="2:21" ht="23" thickBot="1" x14ac:dyDescent="0.6">
      <c r="B44" s="84" t="str">
        <f>'B③-1【管理部】予算仕訳'!$B$44</f>
        <v>2A”</v>
      </c>
      <c r="C44" s="95">
        <f>'B③-1【管理部】予算仕訳'!$C$44</f>
        <v>44347</v>
      </c>
      <c r="D44" s="123">
        <f>'B③-1【管理部】予算仕訳'!$O$44</f>
        <v>199</v>
      </c>
      <c r="E44" s="124"/>
      <c r="F44" s="123" t="str">
        <f>'B③-1【管理部】予算仕訳'!$P$44</f>
        <v>仮勘定</v>
      </c>
      <c r="G44" s="139"/>
      <c r="H44" s="124"/>
      <c r="I44" s="123" t="str">
        <f>'B③-1【管理部】予算仕訳'!$I$44</f>
        <v>管理部</v>
      </c>
      <c r="J44" s="124"/>
      <c r="K44" s="257">
        <f>'B③-1【管理部】予算仕訳'!$K$44</f>
        <v>900</v>
      </c>
      <c r="L44" s="258"/>
      <c r="M44" s="259"/>
      <c r="N44" s="252"/>
      <c r="O44" s="253"/>
      <c r="P44" s="252">
        <f>P42-N44+K44</f>
        <v>1800</v>
      </c>
      <c r="Q44" s="254"/>
      <c r="R44" s="47" t="s">
        <v>382</v>
      </c>
      <c r="S44" s="255" t="s">
        <v>359</v>
      </c>
      <c r="T44" s="256"/>
      <c r="U44" s="16"/>
    </row>
    <row r="45" spans="2:21" ht="18" thickBot="1" x14ac:dyDescent="0.6">
      <c r="B45" s="14"/>
      <c r="C45" s="15"/>
      <c r="D45" s="15"/>
      <c r="E45" s="15"/>
      <c r="F45" s="15"/>
      <c r="G45" s="15"/>
      <c r="H45" s="15"/>
      <c r="I45" s="15"/>
      <c r="J45" s="15"/>
      <c r="K45" s="15"/>
      <c r="L45" s="15"/>
      <c r="M45" s="15"/>
      <c r="N45" s="15"/>
      <c r="O45" s="15"/>
      <c r="P45" s="15"/>
      <c r="Q45" s="15"/>
      <c r="R45" s="15"/>
      <c r="S45" s="15"/>
      <c r="T45" s="15"/>
      <c r="U45" s="16"/>
    </row>
    <row r="46" spans="2:21" ht="23" thickBot="1" x14ac:dyDescent="0.6">
      <c r="B46" s="84" t="str">
        <f>'B③-1【管理部】予算仕訳'!$B$50</f>
        <v>3A”</v>
      </c>
      <c r="C46" s="95">
        <f>'B③-1【管理部】予算仕訳'!$C$50</f>
        <v>44377</v>
      </c>
      <c r="D46" s="123">
        <f>'B③-1【管理部】予算仕訳'!$O$50</f>
        <v>199</v>
      </c>
      <c r="E46" s="124"/>
      <c r="F46" s="123" t="str">
        <f>'B③-1【管理部】予算仕訳'!$P$50</f>
        <v>仮勘定</v>
      </c>
      <c r="G46" s="139"/>
      <c r="H46" s="124"/>
      <c r="I46" s="123" t="str">
        <f>'B③-1【管理部】予算仕訳'!$I$50</f>
        <v>管理部</v>
      </c>
      <c r="J46" s="124"/>
      <c r="K46" s="257">
        <f>'B③-1【管理部】予算仕訳'!$K$50</f>
        <v>900</v>
      </c>
      <c r="L46" s="258"/>
      <c r="M46" s="259"/>
      <c r="N46" s="252"/>
      <c r="O46" s="253"/>
      <c r="P46" s="252">
        <f t="shared" ref="P46" si="0">P44-N46+K46</f>
        <v>2700</v>
      </c>
      <c r="Q46" s="254"/>
      <c r="R46" s="47" t="s">
        <v>382</v>
      </c>
      <c r="S46" s="255" t="s">
        <v>360</v>
      </c>
      <c r="T46" s="256"/>
      <c r="U46" s="16"/>
    </row>
    <row r="47" spans="2:21" ht="23" thickBot="1" x14ac:dyDescent="0.6">
      <c r="B47" s="14"/>
      <c r="C47" s="15"/>
      <c r="D47" s="15"/>
      <c r="E47" s="15"/>
      <c r="F47" s="15"/>
      <c r="G47" s="15"/>
      <c r="H47" s="15"/>
      <c r="I47" s="15"/>
      <c r="J47" s="15"/>
      <c r="K47" s="15"/>
      <c r="L47" s="15"/>
      <c r="M47" s="15"/>
      <c r="N47" s="252"/>
      <c r="O47" s="253"/>
      <c r="P47" s="15"/>
      <c r="Q47" s="15"/>
      <c r="R47" s="15"/>
      <c r="S47" s="15"/>
      <c r="T47" s="15"/>
      <c r="U47" s="16"/>
    </row>
    <row r="48" spans="2:21" ht="23" thickBot="1" x14ac:dyDescent="0.6">
      <c r="B48" s="84" t="str">
        <f>'B③-1【管理部】予算仕訳'!$B$56</f>
        <v>4A”</v>
      </c>
      <c r="C48" s="95">
        <f>'B③-1【管理部】予算仕訳'!$C$56</f>
        <v>44408</v>
      </c>
      <c r="D48" s="123">
        <f>'B③-1【管理部】予算仕訳'!$O$56</f>
        <v>199</v>
      </c>
      <c r="E48" s="124"/>
      <c r="F48" s="123" t="str">
        <f>'B③-1【管理部】予算仕訳'!$P$56</f>
        <v>仮勘定</v>
      </c>
      <c r="G48" s="139"/>
      <c r="H48" s="124"/>
      <c r="I48" s="123" t="str">
        <f>'B③-1【管理部】予算仕訳'!$I$56</f>
        <v>管理部</v>
      </c>
      <c r="J48" s="124"/>
      <c r="K48" s="257">
        <f>'B③-1【管理部】予算仕訳'!$K$56</f>
        <v>900</v>
      </c>
      <c r="L48" s="258"/>
      <c r="M48" s="259"/>
      <c r="N48" s="252"/>
      <c r="O48" s="253"/>
      <c r="P48" s="252">
        <f t="shared" ref="P48" si="1">P46-N48+K48</f>
        <v>3600</v>
      </c>
      <c r="Q48" s="254"/>
      <c r="R48" s="47" t="s">
        <v>382</v>
      </c>
      <c r="S48" s="255" t="s">
        <v>361</v>
      </c>
      <c r="T48" s="256"/>
      <c r="U48" s="16"/>
    </row>
    <row r="49" spans="2:21" ht="23" thickBot="1" x14ac:dyDescent="0.6">
      <c r="B49" s="14"/>
      <c r="C49" s="15"/>
      <c r="D49" s="15"/>
      <c r="E49" s="15"/>
      <c r="F49" s="15"/>
      <c r="G49" s="15"/>
      <c r="H49" s="15"/>
      <c r="I49" s="15"/>
      <c r="J49" s="15"/>
      <c r="K49" s="15"/>
      <c r="L49" s="15"/>
      <c r="M49" s="15"/>
      <c r="N49" s="252"/>
      <c r="O49" s="253"/>
      <c r="P49" s="15"/>
      <c r="Q49" s="15"/>
      <c r="R49" s="15"/>
      <c r="S49" s="15"/>
      <c r="T49" s="15"/>
      <c r="U49" s="16"/>
    </row>
    <row r="50" spans="2:21" ht="23" thickBot="1" x14ac:dyDescent="0.6">
      <c r="B50" s="84" t="str">
        <f>'B③-1【管理部】予算仕訳'!$B$62</f>
        <v>5A”</v>
      </c>
      <c r="C50" s="95">
        <f>'B③-1【管理部】予算仕訳'!$C$62</f>
        <v>44439</v>
      </c>
      <c r="D50" s="123">
        <f>'B③-1【管理部】予算仕訳'!$O$62</f>
        <v>199</v>
      </c>
      <c r="E50" s="124"/>
      <c r="F50" s="123" t="str">
        <f>'B③-1【管理部】予算仕訳'!$P$62</f>
        <v>仮勘定</v>
      </c>
      <c r="G50" s="139"/>
      <c r="H50" s="124"/>
      <c r="I50" s="123" t="str">
        <f>'B③-1【管理部】予算仕訳'!$I$62</f>
        <v>管理部</v>
      </c>
      <c r="J50" s="124"/>
      <c r="K50" s="257">
        <f>'B③-1【管理部】予算仕訳'!$K$62</f>
        <v>900</v>
      </c>
      <c r="L50" s="258"/>
      <c r="M50" s="259"/>
      <c r="N50" s="252"/>
      <c r="O50" s="253"/>
      <c r="P50" s="252">
        <f t="shared" ref="P50" si="2">P48-N50+K50</f>
        <v>4500</v>
      </c>
      <c r="Q50" s="254"/>
      <c r="R50" s="47" t="s">
        <v>382</v>
      </c>
      <c r="S50" s="255" t="s">
        <v>362</v>
      </c>
      <c r="T50" s="256"/>
      <c r="U50" s="16"/>
    </row>
    <row r="51" spans="2:21" ht="23" thickBot="1" x14ac:dyDescent="0.6">
      <c r="B51" s="14"/>
      <c r="C51" s="15"/>
      <c r="D51" s="15"/>
      <c r="E51" s="15"/>
      <c r="F51" s="15"/>
      <c r="G51" s="15"/>
      <c r="H51" s="15"/>
      <c r="I51" s="15"/>
      <c r="J51" s="15"/>
      <c r="K51" s="15"/>
      <c r="L51" s="15"/>
      <c r="M51" s="15"/>
      <c r="N51" s="252"/>
      <c r="O51" s="253"/>
      <c r="P51" s="15"/>
      <c r="Q51" s="15"/>
      <c r="R51" s="15"/>
      <c r="S51" s="15"/>
      <c r="T51" s="15"/>
      <c r="U51" s="16"/>
    </row>
    <row r="52" spans="2:21" ht="23" thickBot="1" x14ac:dyDescent="0.6">
      <c r="B52" s="84" t="str">
        <f>'B③-1【管理部】予算仕訳'!$B$68</f>
        <v>6A”</v>
      </c>
      <c r="C52" s="95">
        <f>'B③-1【管理部】予算仕訳'!$C$68</f>
        <v>44469</v>
      </c>
      <c r="D52" s="123">
        <f>'B③-1【管理部】予算仕訳'!$O$68</f>
        <v>199</v>
      </c>
      <c r="E52" s="124"/>
      <c r="F52" s="123" t="str">
        <f>'B③-1【管理部】予算仕訳'!$P$68</f>
        <v>仮勘定</v>
      </c>
      <c r="G52" s="139"/>
      <c r="H52" s="124"/>
      <c r="I52" s="123" t="str">
        <f>'B③-1【管理部】予算仕訳'!$I$68</f>
        <v>管理部</v>
      </c>
      <c r="J52" s="124"/>
      <c r="K52" s="257">
        <f>'B③-1【管理部】予算仕訳'!$K$68</f>
        <v>900</v>
      </c>
      <c r="L52" s="258"/>
      <c r="M52" s="259"/>
      <c r="N52" s="252"/>
      <c r="O52" s="253"/>
      <c r="P52" s="252">
        <f t="shared" ref="P52" si="3">P50-N52+K52</f>
        <v>5400</v>
      </c>
      <c r="Q52" s="254"/>
      <c r="R52" s="47" t="s">
        <v>382</v>
      </c>
      <c r="S52" s="255" t="s">
        <v>363</v>
      </c>
      <c r="T52" s="256"/>
      <c r="U52" s="16"/>
    </row>
    <row r="53" spans="2:21" ht="23" thickBot="1" x14ac:dyDescent="0.6">
      <c r="B53" s="14"/>
      <c r="C53" s="15"/>
      <c r="D53" s="15"/>
      <c r="E53" s="15"/>
      <c r="F53" s="15"/>
      <c r="G53" s="15"/>
      <c r="H53" s="15"/>
      <c r="I53" s="15"/>
      <c r="J53" s="15"/>
      <c r="K53" s="15"/>
      <c r="L53" s="15"/>
      <c r="M53" s="15"/>
      <c r="N53" s="252"/>
      <c r="O53" s="253"/>
      <c r="P53" s="15"/>
      <c r="Q53" s="15"/>
      <c r="R53" s="15"/>
      <c r="S53" s="15"/>
      <c r="T53" s="15"/>
      <c r="U53" s="16"/>
    </row>
    <row r="54" spans="2:21" ht="23" thickBot="1" x14ac:dyDescent="0.6">
      <c r="B54" s="84" t="str">
        <f>'B③-1【管理部】予算仕訳'!$B$74</f>
        <v>7A”</v>
      </c>
      <c r="C54" s="95">
        <f>'B③-1【管理部】予算仕訳'!$C$74</f>
        <v>44500</v>
      </c>
      <c r="D54" s="123">
        <f>'B③-1【管理部】予算仕訳'!$O$74</f>
        <v>199</v>
      </c>
      <c r="E54" s="124"/>
      <c r="F54" s="123" t="str">
        <f>'B③-1【管理部】予算仕訳'!$P$74</f>
        <v>仮勘定</v>
      </c>
      <c r="G54" s="139"/>
      <c r="H54" s="124"/>
      <c r="I54" s="123" t="str">
        <f>'B③-1【管理部】予算仕訳'!$I$74</f>
        <v>管理部</v>
      </c>
      <c r="J54" s="124"/>
      <c r="K54" s="257">
        <f>'B③-1【管理部】予算仕訳'!$K$74</f>
        <v>900</v>
      </c>
      <c r="L54" s="258"/>
      <c r="M54" s="259"/>
      <c r="N54" s="252"/>
      <c r="O54" s="253"/>
      <c r="P54" s="252">
        <f t="shared" ref="P54" si="4">P52-N54+K54</f>
        <v>6300</v>
      </c>
      <c r="Q54" s="254"/>
      <c r="R54" s="47" t="s">
        <v>382</v>
      </c>
      <c r="S54" s="255" t="s">
        <v>364</v>
      </c>
      <c r="T54" s="256"/>
      <c r="U54" s="16"/>
    </row>
    <row r="55" spans="2:21" ht="23" thickBot="1" x14ac:dyDescent="0.6">
      <c r="B55" s="14"/>
      <c r="C55" s="15"/>
      <c r="D55" s="15"/>
      <c r="E55" s="15"/>
      <c r="F55" s="15"/>
      <c r="G55" s="15"/>
      <c r="H55" s="15"/>
      <c r="I55" s="15"/>
      <c r="J55" s="15"/>
      <c r="K55" s="15"/>
      <c r="L55" s="15"/>
      <c r="M55" s="15"/>
      <c r="N55" s="252"/>
      <c r="O55" s="253"/>
      <c r="P55" s="15"/>
      <c r="Q55" s="15"/>
      <c r="R55" s="15"/>
      <c r="S55" s="15"/>
      <c r="T55" s="15"/>
      <c r="U55" s="16"/>
    </row>
    <row r="56" spans="2:21" ht="23" thickBot="1" x14ac:dyDescent="0.6">
      <c r="B56" s="84" t="str">
        <f>'B③-1【管理部】予算仕訳'!$B$80</f>
        <v>8A”</v>
      </c>
      <c r="C56" s="95">
        <f>'B③-1【管理部】予算仕訳'!$C$80</f>
        <v>44530</v>
      </c>
      <c r="D56" s="123">
        <f>'B③-1【管理部】予算仕訳'!$O$80</f>
        <v>199</v>
      </c>
      <c r="E56" s="124"/>
      <c r="F56" s="123" t="str">
        <f>'B③-1【管理部】予算仕訳'!$P$80</f>
        <v>仮勘定</v>
      </c>
      <c r="G56" s="139"/>
      <c r="H56" s="124"/>
      <c r="I56" s="123" t="str">
        <f>'B③-1【管理部】予算仕訳'!$I$80</f>
        <v>管理部</v>
      </c>
      <c r="J56" s="124"/>
      <c r="K56" s="257">
        <f>'B③-1【管理部】予算仕訳'!$K$80</f>
        <v>900</v>
      </c>
      <c r="L56" s="258"/>
      <c r="M56" s="259"/>
      <c r="N56" s="252"/>
      <c r="O56" s="253"/>
      <c r="P56" s="252">
        <f t="shared" ref="P56" si="5">P54-N56+K56</f>
        <v>7200</v>
      </c>
      <c r="Q56" s="254"/>
      <c r="R56" s="47" t="s">
        <v>382</v>
      </c>
      <c r="S56" s="255" t="s">
        <v>365</v>
      </c>
      <c r="T56" s="256"/>
      <c r="U56" s="16"/>
    </row>
    <row r="57" spans="2:21" ht="23" thickBot="1" x14ac:dyDescent="0.6">
      <c r="B57" s="14"/>
      <c r="C57" s="15"/>
      <c r="D57" s="15"/>
      <c r="E57" s="15"/>
      <c r="F57" s="15"/>
      <c r="G57" s="15"/>
      <c r="H57" s="15"/>
      <c r="I57" s="15"/>
      <c r="J57" s="15"/>
      <c r="K57" s="15"/>
      <c r="L57" s="15"/>
      <c r="M57" s="15"/>
      <c r="N57" s="252"/>
      <c r="O57" s="253"/>
      <c r="P57" s="15"/>
      <c r="Q57" s="15"/>
      <c r="R57" s="15"/>
      <c r="S57" s="15"/>
      <c r="T57" s="15"/>
      <c r="U57" s="16"/>
    </row>
    <row r="58" spans="2:21" ht="23" thickBot="1" x14ac:dyDescent="0.6">
      <c r="B58" s="84" t="str">
        <f>'B③-1【管理部】予算仕訳'!$B$86</f>
        <v>9A”</v>
      </c>
      <c r="C58" s="95">
        <f>'B③-1【管理部】予算仕訳'!$C$86</f>
        <v>44561</v>
      </c>
      <c r="D58" s="123">
        <f>'B③-1【管理部】予算仕訳'!$O$86</f>
        <v>199</v>
      </c>
      <c r="E58" s="124"/>
      <c r="F58" s="123" t="str">
        <f>'B③-1【管理部】予算仕訳'!$P$86</f>
        <v>仮勘定</v>
      </c>
      <c r="G58" s="139"/>
      <c r="H58" s="124"/>
      <c r="I58" s="123" t="str">
        <f>'B③-1【管理部】予算仕訳'!$I$86</f>
        <v>管理部</v>
      </c>
      <c r="J58" s="124"/>
      <c r="K58" s="257">
        <f>'B③-1【管理部】予算仕訳'!$K$86</f>
        <v>900</v>
      </c>
      <c r="L58" s="258"/>
      <c r="M58" s="259"/>
      <c r="N58" s="252"/>
      <c r="O58" s="253"/>
      <c r="P58" s="252">
        <f t="shared" ref="P58" si="6">P56-N58+K58</f>
        <v>8100</v>
      </c>
      <c r="Q58" s="254"/>
      <c r="R58" s="47" t="s">
        <v>382</v>
      </c>
      <c r="S58" s="255" t="s">
        <v>366</v>
      </c>
      <c r="T58" s="256"/>
      <c r="U58" s="16"/>
    </row>
    <row r="59" spans="2:21" ht="23" thickBot="1" x14ac:dyDescent="0.6">
      <c r="B59" s="14"/>
      <c r="C59" s="15"/>
      <c r="D59" s="15"/>
      <c r="E59" s="15"/>
      <c r="F59" s="15"/>
      <c r="G59" s="15"/>
      <c r="H59" s="15"/>
      <c r="I59" s="15"/>
      <c r="J59" s="15"/>
      <c r="K59" s="15"/>
      <c r="L59" s="15"/>
      <c r="M59" s="15"/>
      <c r="N59" s="252"/>
      <c r="O59" s="253"/>
      <c r="P59" s="15"/>
      <c r="Q59" s="15"/>
      <c r="R59" s="15"/>
      <c r="S59" s="15"/>
      <c r="T59" s="15"/>
      <c r="U59" s="16"/>
    </row>
    <row r="60" spans="2:21" ht="23" thickBot="1" x14ac:dyDescent="0.6">
      <c r="B60" s="84" t="str">
        <f>'B③-1【管理部】予算仕訳'!$B$92</f>
        <v>10A”</v>
      </c>
      <c r="C60" s="95">
        <f>'B③-1【管理部】予算仕訳'!$C$92</f>
        <v>44592</v>
      </c>
      <c r="D60" s="123">
        <f>'B③-1【管理部】予算仕訳'!$O$92</f>
        <v>199</v>
      </c>
      <c r="E60" s="124"/>
      <c r="F60" s="123" t="str">
        <f>'B③-1【管理部】予算仕訳'!$P$92</f>
        <v>仮勘定</v>
      </c>
      <c r="G60" s="139"/>
      <c r="H60" s="124"/>
      <c r="I60" s="123" t="str">
        <f>'B③-1【管理部】予算仕訳'!$I$92</f>
        <v>管理部</v>
      </c>
      <c r="J60" s="124"/>
      <c r="K60" s="257">
        <f>'B③-1【管理部】予算仕訳'!$K$92</f>
        <v>900</v>
      </c>
      <c r="L60" s="258"/>
      <c r="M60" s="259"/>
      <c r="N60" s="252"/>
      <c r="O60" s="253"/>
      <c r="P60" s="252">
        <f t="shared" ref="P60" si="7">P58-N60+K60</f>
        <v>9000</v>
      </c>
      <c r="Q60" s="254"/>
      <c r="R60" s="47" t="s">
        <v>382</v>
      </c>
      <c r="S60" s="255" t="s">
        <v>367</v>
      </c>
      <c r="T60" s="256"/>
      <c r="U60" s="16"/>
    </row>
    <row r="61" spans="2:21" ht="23" thickBot="1" x14ac:dyDescent="0.6">
      <c r="B61" s="14"/>
      <c r="C61" s="15"/>
      <c r="D61" s="15"/>
      <c r="E61" s="15"/>
      <c r="F61" s="15"/>
      <c r="G61" s="15"/>
      <c r="H61" s="15"/>
      <c r="I61" s="15"/>
      <c r="J61" s="15"/>
      <c r="K61" s="15"/>
      <c r="L61" s="15"/>
      <c r="M61" s="15"/>
      <c r="N61" s="252"/>
      <c r="O61" s="253"/>
      <c r="P61" s="15"/>
      <c r="Q61" s="15"/>
      <c r="R61" s="15"/>
      <c r="S61" s="15"/>
      <c r="T61" s="15"/>
      <c r="U61" s="16"/>
    </row>
    <row r="62" spans="2:21" ht="23" thickBot="1" x14ac:dyDescent="0.6">
      <c r="B62" s="84" t="str">
        <f>'B③-1【管理部】予算仕訳'!$B$98</f>
        <v>11A”</v>
      </c>
      <c r="C62" s="95">
        <f>'B③-1【管理部】予算仕訳'!$C$98</f>
        <v>44620</v>
      </c>
      <c r="D62" s="123">
        <f>'B③-1【管理部】予算仕訳'!$O$98</f>
        <v>199</v>
      </c>
      <c r="E62" s="124"/>
      <c r="F62" s="123" t="str">
        <f>'B③-1【管理部】予算仕訳'!$P$98</f>
        <v>仮勘定</v>
      </c>
      <c r="G62" s="139"/>
      <c r="H62" s="124"/>
      <c r="I62" s="123" t="str">
        <f>'B③-1【管理部】予算仕訳'!$I$98</f>
        <v>管理部</v>
      </c>
      <c r="J62" s="124"/>
      <c r="K62" s="257">
        <f>'B③-1【管理部】予算仕訳'!$K$98</f>
        <v>900</v>
      </c>
      <c r="L62" s="258"/>
      <c r="M62" s="259"/>
      <c r="N62" s="252"/>
      <c r="O62" s="253"/>
      <c r="P62" s="252">
        <f t="shared" ref="P62" si="8">P60-N62+K62</f>
        <v>9900</v>
      </c>
      <c r="Q62" s="254"/>
      <c r="R62" s="47" t="s">
        <v>382</v>
      </c>
      <c r="S62" s="255" t="s">
        <v>368</v>
      </c>
      <c r="T62" s="256"/>
      <c r="U62" s="16"/>
    </row>
    <row r="63" spans="2:21" ht="23" thickBot="1" x14ac:dyDescent="0.6">
      <c r="B63" s="14"/>
      <c r="C63" s="15"/>
      <c r="D63" s="15"/>
      <c r="E63" s="15"/>
      <c r="F63" s="15"/>
      <c r="G63" s="15"/>
      <c r="H63" s="15"/>
      <c r="I63" s="15"/>
      <c r="J63" s="15"/>
      <c r="K63" s="15"/>
      <c r="L63" s="15"/>
      <c r="M63" s="15"/>
      <c r="N63" s="252"/>
      <c r="O63" s="253"/>
      <c r="P63" s="15"/>
      <c r="Q63" s="15"/>
      <c r="R63" s="15"/>
      <c r="S63" s="15"/>
      <c r="T63" s="15"/>
      <c r="U63" s="16"/>
    </row>
    <row r="64" spans="2:21" ht="23" thickBot="1" x14ac:dyDescent="0.6">
      <c r="B64" s="84" t="str">
        <f>'B③-1【管理部】予算仕訳'!$B$104</f>
        <v>12A”</v>
      </c>
      <c r="C64" s="95">
        <f>'B③-1【管理部】予算仕訳'!$C$104</f>
        <v>44651</v>
      </c>
      <c r="D64" s="123">
        <f>'B③-1【管理部】予算仕訳'!$O$104</f>
        <v>199</v>
      </c>
      <c r="E64" s="124"/>
      <c r="F64" s="123" t="str">
        <f>'B③-1【管理部】予算仕訳'!$P$104</f>
        <v>仮勘定</v>
      </c>
      <c r="G64" s="139"/>
      <c r="H64" s="124"/>
      <c r="I64" s="123" t="str">
        <f>'B③-1【管理部】予算仕訳'!$I$104</f>
        <v>管理部</v>
      </c>
      <c r="J64" s="124"/>
      <c r="K64" s="257">
        <f>'B③-1【管理部】予算仕訳'!$K$104</f>
        <v>0</v>
      </c>
      <c r="L64" s="258"/>
      <c r="M64" s="259"/>
      <c r="N64" s="252"/>
      <c r="O64" s="253"/>
      <c r="P64" s="252">
        <f t="shared" ref="P64" si="9">P62-N64+K64</f>
        <v>9900</v>
      </c>
      <c r="Q64" s="254"/>
      <c r="R64" s="47" t="s">
        <v>382</v>
      </c>
      <c r="S64" s="255" t="s">
        <v>369</v>
      </c>
      <c r="T64" s="256"/>
      <c r="U64" s="16"/>
    </row>
    <row r="65" spans="2:21" ht="18" thickBot="1" x14ac:dyDescent="0.6">
      <c r="B65" s="14"/>
      <c r="C65" s="15"/>
      <c r="D65" s="15"/>
      <c r="E65" s="15"/>
      <c r="F65" s="15"/>
      <c r="G65" s="15"/>
      <c r="H65" s="15"/>
      <c r="I65" s="15"/>
      <c r="J65" s="15"/>
      <c r="K65" s="15"/>
      <c r="L65" s="15"/>
      <c r="M65" s="15"/>
      <c r="N65" s="15"/>
      <c r="O65" s="15"/>
      <c r="P65" s="15"/>
      <c r="Q65" s="15"/>
      <c r="R65" s="15"/>
      <c r="S65" s="15"/>
      <c r="T65" s="15"/>
      <c r="U65" s="16"/>
    </row>
    <row r="66" spans="2:21" ht="23" thickBot="1" x14ac:dyDescent="0.6">
      <c r="B66" s="244" t="s">
        <v>357</v>
      </c>
      <c r="C66" s="228"/>
      <c r="D66" s="228"/>
      <c r="E66" s="228"/>
      <c r="F66" s="228"/>
      <c r="G66" s="228"/>
      <c r="H66" s="228"/>
      <c r="I66" s="228"/>
      <c r="J66" s="228"/>
      <c r="K66" s="228"/>
      <c r="L66" s="228"/>
      <c r="M66" s="228"/>
      <c r="N66" s="228"/>
      <c r="O66" s="228"/>
      <c r="P66" s="228"/>
      <c r="Q66" s="228"/>
      <c r="R66" s="228"/>
      <c r="S66" s="228"/>
      <c r="T66" s="229"/>
      <c r="U66" s="16"/>
    </row>
    <row r="67" spans="2:21" ht="18" thickBot="1" x14ac:dyDescent="0.6">
      <c r="B67" s="14"/>
      <c r="C67" s="15"/>
      <c r="D67" s="15"/>
      <c r="E67" s="15"/>
      <c r="F67" s="15"/>
      <c r="G67" s="15"/>
      <c r="H67" s="15"/>
      <c r="I67" s="15"/>
      <c r="J67" s="15"/>
      <c r="K67" s="15"/>
      <c r="L67" s="15"/>
      <c r="M67" s="15"/>
      <c r="N67" s="15"/>
      <c r="O67" s="15"/>
      <c r="P67" s="15"/>
      <c r="Q67" s="15"/>
      <c r="R67" s="15"/>
      <c r="S67" s="15"/>
      <c r="T67" s="15"/>
      <c r="U67" s="16"/>
    </row>
    <row r="68" spans="2:21" ht="23" thickBot="1" x14ac:dyDescent="0.6">
      <c r="B68" s="245" t="s">
        <v>314</v>
      </c>
      <c r="C68" s="124"/>
      <c r="D68" s="15"/>
      <c r="E68" s="15"/>
      <c r="F68" s="123" t="s">
        <v>315</v>
      </c>
      <c r="G68" s="139"/>
      <c r="H68" s="139"/>
      <c r="I68" s="139"/>
      <c r="J68" s="124"/>
      <c r="K68" s="15"/>
      <c r="L68" s="15"/>
      <c r="M68" s="15"/>
      <c r="N68" s="15"/>
      <c r="O68" s="15"/>
      <c r="P68" s="15"/>
      <c r="Q68" s="15"/>
      <c r="R68" s="15"/>
      <c r="S68" s="15"/>
      <c r="T68" s="15"/>
      <c r="U68" s="16"/>
    </row>
    <row r="69" spans="2:21" ht="23" thickBot="1" x14ac:dyDescent="0.6">
      <c r="B69" s="245" t="s">
        <v>312</v>
      </c>
      <c r="C69" s="124"/>
      <c r="D69" s="72" t="s">
        <v>1</v>
      </c>
      <c r="E69" s="50">
        <f>B⓵_マスタ登録!I$87</f>
        <v>522</v>
      </c>
      <c r="F69" s="134" t="str">
        <f>B⓵_マスタ登録!J$87</f>
        <v>固定販管費</v>
      </c>
      <c r="G69" s="183"/>
      <c r="H69" s="183"/>
      <c r="I69" s="183"/>
      <c r="J69" s="135"/>
      <c r="K69" s="42" t="s">
        <v>313</v>
      </c>
      <c r="L69" s="134" t="str">
        <f>B⓵_マスタ登録!M$87</f>
        <v>借</v>
      </c>
      <c r="M69" s="135"/>
      <c r="N69" s="15"/>
      <c r="O69" s="15"/>
      <c r="P69" s="15"/>
      <c r="Q69" s="15"/>
      <c r="R69" s="15"/>
      <c r="S69" s="15"/>
      <c r="T69" s="15"/>
      <c r="U69" s="16"/>
    </row>
    <row r="70" spans="2:21" ht="23" thickBot="1" x14ac:dyDescent="0.6">
      <c r="B70" s="245" t="s">
        <v>280</v>
      </c>
      <c r="C70" s="124"/>
      <c r="D70" s="47" t="s">
        <v>1</v>
      </c>
      <c r="E70" s="50" t="str">
        <f>B⓵_マスタ登録!E$147</f>
        <v>①C</v>
      </c>
      <c r="F70" s="134" t="str">
        <f>B⓵_マスタ登録!F$147</f>
        <v>管理部</v>
      </c>
      <c r="G70" s="183"/>
      <c r="H70" s="183"/>
      <c r="I70" s="183"/>
      <c r="J70" s="135"/>
      <c r="K70" s="15"/>
      <c r="L70" s="15"/>
      <c r="M70" s="15"/>
      <c r="N70" s="15"/>
      <c r="O70" s="15"/>
      <c r="P70" s="15"/>
      <c r="Q70" s="15"/>
      <c r="R70" s="15"/>
      <c r="S70" s="15"/>
      <c r="T70" s="15"/>
      <c r="U70" s="16"/>
    </row>
    <row r="71" spans="2:21" ht="18" thickBot="1" x14ac:dyDescent="0.6">
      <c r="B71" s="14"/>
      <c r="C71" s="15"/>
      <c r="D71" s="15"/>
      <c r="E71" s="15"/>
      <c r="F71" s="15"/>
      <c r="G71" s="15"/>
      <c r="H71" s="15"/>
      <c r="I71" s="15"/>
      <c r="J71" s="15"/>
      <c r="K71" s="15"/>
      <c r="L71" s="15"/>
      <c r="M71" s="15"/>
      <c r="N71" s="15"/>
      <c r="O71" s="15"/>
      <c r="P71" s="15"/>
      <c r="Q71" s="15"/>
      <c r="R71" s="15"/>
      <c r="S71" s="15"/>
      <c r="T71" s="15"/>
      <c r="U71" s="16"/>
    </row>
    <row r="72" spans="2:21" ht="23" thickBot="1" x14ac:dyDescent="0.6">
      <c r="B72" s="250" t="s">
        <v>1</v>
      </c>
      <c r="C72" s="248" t="s">
        <v>298</v>
      </c>
      <c r="D72" s="260" t="s">
        <v>1</v>
      </c>
      <c r="E72" s="261"/>
      <c r="F72" s="260" t="s">
        <v>299</v>
      </c>
      <c r="G72" s="153"/>
      <c r="H72" s="261"/>
      <c r="I72" s="260" t="s">
        <v>280</v>
      </c>
      <c r="J72" s="261"/>
      <c r="K72" s="123" t="s">
        <v>306</v>
      </c>
      <c r="L72" s="139"/>
      <c r="M72" s="124"/>
      <c r="N72" s="123" t="s">
        <v>308</v>
      </c>
      <c r="O72" s="124"/>
      <c r="P72" s="123" t="s">
        <v>309</v>
      </c>
      <c r="Q72" s="124"/>
      <c r="R72" s="264" t="s">
        <v>310</v>
      </c>
      <c r="S72" s="266" t="s">
        <v>311</v>
      </c>
      <c r="T72" s="267"/>
      <c r="U72" s="16"/>
    </row>
    <row r="73" spans="2:21" ht="23" thickBot="1" x14ac:dyDescent="0.6">
      <c r="B73" s="251"/>
      <c r="C73" s="249"/>
      <c r="D73" s="262"/>
      <c r="E73" s="263"/>
      <c r="F73" s="262"/>
      <c r="G73" s="150"/>
      <c r="H73" s="263"/>
      <c r="I73" s="262"/>
      <c r="J73" s="263"/>
      <c r="K73" s="123" t="s">
        <v>307</v>
      </c>
      <c r="L73" s="139"/>
      <c r="M73" s="124"/>
      <c r="N73" s="123" t="s">
        <v>307</v>
      </c>
      <c r="O73" s="124"/>
      <c r="P73" s="123" t="s">
        <v>307</v>
      </c>
      <c r="Q73" s="124"/>
      <c r="R73" s="265"/>
      <c r="S73" s="268"/>
      <c r="T73" s="269"/>
      <c r="U73" s="16"/>
    </row>
    <row r="74" spans="2:21" ht="23" thickBot="1" x14ac:dyDescent="0.6">
      <c r="B74" s="84"/>
      <c r="C74" s="71">
        <v>44287</v>
      </c>
      <c r="D74" s="15"/>
      <c r="E74" s="15"/>
      <c r="F74" s="123" t="s">
        <v>316</v>
      </c>
      <c r="G74" s="139"/>
      <c r="H74" s="124"/>
      <c r="I74" s="15"/>
      <c r="J74" s="15"/>
      <c r="K74" s="111"/>
      <c r="L74" s="111"/>
      <c r="M74" s="15"/>
      <c r="N74" s="15"/>
      <c r="O74" s="15"/>
      <c r="P74" s="276"/>
      <c r="Q74" s="277"/>
      <c r="R74" s="15"/>
      <c r="S74" s="15"/>
      <c r="T74" s="15"/>
      <c r="U74" s="16"/>
    </row>
    <row r="75" spans="2:21" ht="18" thickBot="1" x14ac:dyDescent="0.6">
      <c r="B75" s="14"/>
      <c r="C75" s="15"/>
      <c r="D75" s="15"/>
      <c r="E75" s="15"/>
      <c r="F75" s="15"/>
      <c r="G75" s="15"/>
      <c r="H75" s="15"/>
      <c r="I75" s="15"/>
      <c r="J75" s="15"/>
      <c r="K75" s="111"/>
      <c r="L75" s="111"/>
      <c r="M75" s="15"/>
      <c r="N75" s="15"/>
      <c r="O75" s="15"/>
      <c r="P75" s="15"/>
      <c r="Q75" s="15"/>
      <c r="R75" s="15"/>
      <c r="S75" s="15"/>
      <c r="T75" s="15"/>
      <c r="U75" s="16"/>
    </row>
    <row r="76" spans="2:21" ht="23" thickBot="1" x14ac:dyDescent="0.6">
      <c r="B76" s="84" t="str">
        <f>'B③-1【管理部】予算仕訳'!$B$38</f>
        <v>1A”</v>
      </c>
      <c r="C76" s="95">
        <f>'B③-1【管理部】予算仕訳'!$C$38</f>
        <v>44316</v>
      </c>
      <c r="D76" s="123">
        <f>'B③-1【管理部】予算仕訳'!$O$39</f>
        <v>199</v>
      </c>
      <c r="E76" s="124"/>
      <c r="F76" s="123" t="str">
        <f>'B③-1【管理部】予算仕訳'!$P$39</f>
        <v>仮勘定</v>
      </c>
      <c r="G76" s="139"/>
      <c r="H76" s="124"/>
      <c r="I76" s="123" t="str">
        <f>'B③-1【管理部】予算仕訳'!$I$39</f>
        <v>管理部</v>
      </c>
      <c r="J76" s="124"/>
      <c r="K76" s="257">
        <f>'B③-1【管理部】予算仕訳'!$K$39</f>
        <v>100</v>
      </c>
      <c r="L76" s="258"/>
      <c r="M76" s="259"/>
      <c r="N76" s="252"/>
      <c r="O76" s="253"/>
      <c r="P76" s="252">
        <f>P74-N76+K76</f>
        <v>100</v>
      </c>
      <c r="Q76" s="254"/>
      <c r="R76" s="47" t="s">
        <v>382</v>
      </c>
      <c r="S76" s="255" t="s">
        <v>358</v>
      </c>
      <c r="T76" s="256"/>
      <c r="U76" s="16"/>
    </row>
    <row r="77" spans="2:21" ht="18" thickBot="1" x14ac:dyDescent="0.6">
      <c r="B77" s="14"/>
      <c r="C77" s="15"/>
      <c r="D77" s="15"/>
      <c r="E77" s="15"/>
      <c r="F77" s="15"/>
      <c r="G77" s="15"/>
      <c r="H77" s="15"/>
      <c r="I77" s="15"/>
      <c r="J77" s="15"/>
      <c r="K77" s="15"/>
      <c r="L77" s="15"/>
      <c r="M77" s="15"/>
      <c r="N77" s="15"/>
      <c r="O77" s="15"/>
      <c r="P77" s="15"/>
      <c r="Q77" s="15"/>
      <c r="R77" s="15"/>
      <c r="S77" s="15"/>
      <c r="T77" s="15"/>
      <c r="U77" s="16"/>
    </row>
    <row r="78" spans="2:21" ht="23" thickBot="1" x14ac:dyDescent="0.6">
      <c r="B78" s="84" t="str">
        <f>'B③-1【管理部】予算仕訳'!$B$44</f>
        <v>2A”</v>
      </c>
      <c r="C78" s="95">
        <f>'B③-1【管理部】予算仕訳'!$C$44</f>
        <v>44347</v>
      </c>
      <c r="D78" s="123">
        <f>'B③-1【管理部】予算仕訳'!$O$45</f>
        <v>199</v>
      </c>
      <c r="E78" s="124"/>
      <c r="F78" s="123" t="str">
        <f>'B③-1【管理部】予算仕訳'!$P$45</f>
        <v>仮勘定</v>
      </c>
      <c r="G78" s="139"/>
      <c r="H78" s="124"/>
      <c r="I78" s="123" t="str">
        <f>'B③-1【管理部】予算仕訳'!$I$45</f>
        <v>管理部</v>
      </c>
      <c r="J78" s="124"/>
      <c r="K78" s="257">
        <f>'B③-1【管理部】予算仕訳'!$K$45</f>
        <v>100</v>
      </c>
      <c r="L78" s="258"/>
      <c r="M78" s="259"/>
      <c r="N78" s="252"/>
      <c r="O78" s="253"/>
      <c r="P78" s="252">
        <f>P76-N78+K78</f>
        <v>200</v>
      </c>
      <c r="Q78" s="254"/>
      <c r="R78" s="47" t="s">
        <v>382</v>
      </c>
      <c r="S78" s="255" t="s">
        <v>359</v>
      </c>
      <c r="T78" s="256"/>
      <c r="U78" s="16"/>
    </row>
    <row r="79" spans="2:21" ht="18" thickBot="1" x14ac:dyDescent="0.6">
      <c r="B79" s="14"/>
      <c r="C79" s="15"/>
      <c r="D79" s="15"/>
      <c r="E79" s="15"/>
      <c r="F79" s="15"/>
      <c r="G79" s="15"/>
      <c r="H79" s="15"/>
      <c r="I79" s="15"/>
      <c r="J79" s="15"/>
      <c r="K79" s="15"/>
      <c r="L79" s="15"/>
      <c r="M79" s="15"/>
      <c r="N79" s="15"/>
      <c r="O79" s="15"/>
      <c r="P79" s="15"/>
      <c r="Q79" s="15"/>
      <c r="R79" s="15"/>
      <c r="S79" s="15"/>
      <c r="T79" s="15"/>
      <c r="U79" s="16"/>
    </row>
    <row r="80" spans="2:21" ht="23" thickBot="1" x14ac:dyDescent="0.6">
      <c r="B80" s="84" t="str">
        <f>'B③-1【管理部】予算仕訳'!$B$50</f>
        <v>3A”</v>
      </c>
      <c r="C80" s="95">
        <f>'B③-1【管理部】予算仕訳'!$C$50</f>
        <v>44377</v>
      </c>
      <c r="D80" s="123">
        <f>'B③-1【管理部】予算仕訳'!$O$51</f>
        <v>199</v>
      </c>
      <c r="E80" s="124"/>
      <c r="F80" s="123" t="str">
        <f>'B③-1【管理部】予算仕訳'!$P$51</f>
        <v>仮勘定</v>
      </c>
      <c r="G80" s="139"/>
      <c r="H80" s="124"/>
      <c r="I80" s="123" t="str">
        <f>'B③-1【管理部】予算仕訳'!$I$51</f>
        <v>管理部</v>
      </c>
      <c r="J80" s="124"/>
      <c r="K80" s="257">
        <f>'B③-1【管理部】予算仕訳'!$K$51</f>
        <v>100</v>
      </c>
      <c r="L80" s="258"/>
      <c r="M80" s="259"/>
      <c r="N80" s="252"/>
      <c r="O80" s="253"/>
      <c r="P80" s="252">
        <f t="shared" ref="P80" si="10">P78-N80+K80</f>
        <v>300</v>
      </c>
      <c r="Q80" s="254"/>
      <c r="R80" s="47" t="s">
        <v>382</v>
      </c>
      <c r="S80" s="255" t="s">
        <v>360</v>
      </c>
      <c r="T80" s="256"/>
      <c r="U80" s="16"/>
    </row>
    <row r="81" spans="2:21" ht="23" thickBot="1" x14ac:dyDescent="0.6">
      <c r="B81" s="14"/>
      <c r="C81" s="15"/>
      <c r="D81" s="15"/>
      <c r="E81" s="15"/>
      <c r="F81" s="15"/>
      <c r="G81" s="15"/>
      <c r="H81" s="15"/>
      <c r="I81" s="15"/>
      <c r="J81" s="15"/>
      <c r="K81" s="15"/>
      <c r="L81" s="15"/>
      <c r="M81" s="15"/>
      <c r="N81" s="252"/>
      <c r="O81" s="253"/>
      <c r="P81" s="15"/>
      <c r="Q81" s="15"/>
      <c r="R81" s="15"/>
      <c r="S81" s="15"/>
      <c r="T81" s="15"/>
      <c r="U81" s="16"/>
    </row>
    <row r="82" spans="2:21" ht="23" thickBot="1" x14ac:dyDescent="0.6">
      <c r="B82" s="84" t="str">
        <f>'B③-1【管理部】予算仕訳'!$B$56</f>
        <v>4A”</v>
      </c>
      <c r="C82" s="95">
        <f>'B③-1【管理部】予算仕訳'!$C$56</f>
        <v>44408</v>
      </c>
      <c r="D82" s="123">
        <f>'B③-1【管理部】予算仕訳'!$O$57</f>
        <v>199</v>
      </c>
      <c r="E82" s="124"/>
      <c r="F82" s="123" t="str">
        <f>'B③-1【管理部】予算仕訳'!$P$57</f>
        <v>仮勘定</v>
      </c>
      <c r="G82" s="139"/>
      <c r="H82" s="124"/>
      <c r="I82" s="123" t="str">
        <f>'B③-1【管理部】予算仕訳'!$I$57</f>
        <v>管理部</v>
      </c>
      <c r="J82" s="124"/>
      <c r="K82" s="257">
        <f>'B③-1【管理部】予算仕訳'!$K$57</f>
        <v>100</v>
      </c>
      <c r="L82" s="258"/>
      <c r="M82" s="259"/>
      <c r="N82" s="252"/>
      <c r="O82" s="253"/>
      <c r="P82" s="252">
        <f t="shared" ref="P82" si="11">P80-N82+K82</f>
        <v>400</v>
      </c>
      <c r="Q82" s="254"/>
      <c r="R82" s="47" t="s">
        <v>382</v>
      </c>
      <c r="S82" s="255" t="s">
        <v>361</v>
      </c>
      <c r="T82" s="256"/>
      <c r="U82" s="16"/>
    </row>
    <row r="83" spans="2:21" ht="23" thickBot="1" x14ac:dyDescent="0.6">
      <c r="B83" s="14"/>
      <c r="C83" s="15"/>
      <c r="D83" s="15"/>
      <c r="E83" s="15"/>
      <c r="F83" s="15"/>
      <c r="G83" s="15"/>
      <c r="H83" s="15"/>
      <c r="I83" s="15"/>
      <c r="J83" s="15"/>
      <c r="K83" s="15"/>
      <c r="L83" s="15"/>
      <c r="M83" s="15"/>
      <c r="N83" s="252"/>
      <c r="O83" s="253"/>
      <c r="P83" s="15"/>
      <c r="Q83" s="15"/>
      <c r="R83" s="15"/>
      <c r="S83" s="15"/>
      <c r="T83" s="15"/>
      <c r="U83" s="16"/>
    </row>
    <row r="84" spans="2:21" ht="23" thickBot="1" x14ac:dyDescent="0.6">
      <c r="B84" s="84" t="str">
        <f>'B③-1【管理部】予算仕訳'!$B$62</f>
        <v>5A”</v>
      </c>
      <c r="C84" s="95">
        <f>'B③-1【管理部】予算仕訳'!$C$62</f>
        <v>44439</v>
      </c>
      <c r="D84" s="123">
        <f>'B③-1【管理部】予算仕訳'!$O$63</f>
        <v>199</v>
      </c>
      <c r="E84" s="124"/>
      <c r="F84" s="123" t="str">
        <f>'B③-1【管理部】予算仕訳'!$P$63</f>
        <v>仮勘定</v>
      </c>
      <c r="G84" s="139"/>
      <c r="H84" s="124"/>
      <c r="I84" s="123" t="str">
        <f>'B③-1【管理部】予算仕訳'!$I$63</f>
        <v>管理部</v>
      </c>
      <c r="J84" s="124"/>
      <c r="K84" s="257">
        <f>'B③-1【管理部】予算仕訳'!$K$63</f>
        <v>100</v>
      </c>
      <c r="L84" s="258"/>
      <c r="M84" s="259"/>
      <c r="N84" s="252"/>
      <c r="O84" s="253"/>
      <c r="P84" s="252">
        <f t="shared" ref="P84" si="12">P82-N84+K84</f>
        <v>500</v>
      </c>
      <c r="Q84" s="254"/>
      <c r="R84" s="47" t="s">
        <v>382</v>
      </c>
      <c r="S84" s="255" t="s">
        <v>362</v>
      </c>
      <c r="T84" s="256"/>
      <c r="U84" s="16"/>
    </row>
    <row r="85" spans="2:21" ht="23" thickBot="1" x14ac:dyDescent="0.6">
      <c r="B85" s="14"/>
      <c r="C85" s="15"/>
      <c r="D85" s="15"/>
      <c r="E85" s="15"/>
      <c r="F85" s="15"/>
      <c r="G85" s="15"/>
      <c r="H85" s="15"/>
      <c r="I85" s="15"/>
      <c r="J85" s="15"/>
      <c r="K85" s="15"/>
      <c r="L85" s="15"/>
      <c r="M85" s="15"/>
      <c r="N85" s="252"/>
      <c r="O85" s="253"/>
      <c r="P85" s="15"/>
      <c r="Q85" s="15"/>
      <c r="R85" s="15"/>
      <c r="S85" s="15"/>
      <c r="T85" s="15"/>
      <c r="U85" s="16"/>
    </row>
    <row r="86" spans="2:21" ht="23" thickBot="1" x14ac:dyDescent="0.6">
      <c r="B86" s="84" t="str">
        <f>'B③-1【管理部】予算仕訳'!$B$68</f>
        <v>6A”</v>
      </c>
      <c r="C86" s="95">
        <f>'B③-1【管理部】予算仕訳'!$C$68</f>
        <v>44469</v>
      </c>
      <c r="D86" s="123">
        <f>'B③-1【管理部】予算仕訳'!$O$69</f>
        <v>199</v>
      </c>
      <c r="E86" s="124"/>
      <c r="F86" s="123" t="str">
        <f>'B③-1【管理部】予算仕訳'!$P$69</f>
        <v>仮勘定</v>
      </c>
      <c r="G86" s="139"/>
      <c r="H86" s="124"/>
      <c r="I86" s="123" t="str">
        <f>'B③-1【管理部】予算仕訳'!$I$69</f>
        <v>管理部</v>
      </c>
      <c r="J86" s="124"/>
      <c r="K86" s="257">
        <f>'B③-1【管理部】予算仕訳'!$K$69</f>
        <v>100</v>
      </c>
      <c r="L86" s="258"/>
      <c r="M86" s="259"/>
      <c r="N86" s="252"/>
      <c r="O86" s="253"/>
      <c r="P86" s="252">
        <f t="shared" ref="P86" si="13">P84-N86+K86</f>
        <v>600</v>
      </c>
      <c r="Q86" s="254"/>
      <c r="R86" s="47" t="s">
        <v>382</v>
      </c>
      <c r="S86" s="255" t="s">
        <v>363</v>
      </c>
      <c r="T86" s="256"/>
      <c r="U86" s="16"/>
    </row>
    <row r="87" spans="2:21" ht="23" thickBot="1" x14ac:dyDescent="0.6">
      <c r="B87" s="14"/>
      <c r="C87" s="15"/>
      <c r="D87" s="15"/>
      <c r="E87" s="15"/>
      <c r="F87" s="15"/>
      <c r="G87" s="15"/>
      <c r="H87" s="15"/>
      <c r="I87" s="15"/>
      <c r="J87" s="15"/>
      <c r="K87" s="15"/>
      <c r="L87" s="15"/>
      <c r="M87" s="15"/>
      <c r="N87" s="252"/>
      <c r="O87" s="253"/>
      <c r="P87" s="15"/>
      <c r="Q87" s="15"/>
      <c r="R87" s="15"/>
      <c r="S87" s="15"/>
      <c r="T87" s="15"/>
      <c r="U87" s="16"/>
    </row>
    <row r="88" spans="2:21" ht="23" thickBot="1" x14ac:dyDescent="0.6">
      <c r="B88" s="84" t="str">
        <f>'B③-1【管理部】予算仕訳'!$B$74</f>
        <v>7A”</v>
      </c>
      <c r="C88" s="95">
        <f>'B③-1【管理部】予算仕訳'!$C$74</f>
        <v>44500</v>
      </c>
      <c r="D88" s="123">
        <f>'B③-1【管理部】予算仕訳'!$O$75</f>
        <v>199</v>
      </c>
      <c r="E88" s="124"/>
      <c r="F88" s="123" t="str">
        <f>'B③-1【管理部】予算仕訳'!$P$75</f>
        <v>仮勘定</v>
      </c>
      <c r="G88" s="139"/>
      <c r="H88" s="124"/>
      <c r="I88" s="123" t="str">
        <f>'B③-1【管理部】予算仕訳'!$I$75</f>
        <v>管理部</v>
      </c>
      <c r="J88" s="124"/>
      <c r="K88" s="257">
        <f>'B③-1【管理部】予算仕訳'!$K$75</f>
        <v>100</v>
      </c>
      <c r="L88" s="258"/>
      <c r="M88" s="259"/>
      <c r="N88" s="252"/>
      <c r="O88" s="253"/>
      <c r="P88" s="252">
        <f t="shared" ref="P88" si="14">P86-N88+K88</f>
        <v>700</v>
      </c>
      <c r="Q88" s="254"/>
      <c r="R88" s="47" t="s">
        <v>382</v>
      </c>
      <c r="S88" s="255" t="s">
        <v>364</v>
      </c>
      <c r="T88" s="256"/>
      <c r="U88" s="16"/>
    </row>
    <row r="89" spans="2:21" ht="23" thickBot="1" x14ac:dyDescent="0.6">
      <c r="B89" s="14"/>
      <c r="C89" s="15"/>
      <c r="D89" s="15"/>
      <c r="E89" s="15"/>
      <c r="F89" s="15"/>
      <c r="G89" s="15"/>
      <c r="H89" s="15"/>
      <c r="I89" s="15"/>
      <c r="J89" s="15"/>
      <c r="K89" s="15"/>
      <c r="L89" s="15"/>
      <c r="M89" s="15"/>
      <c r="N89" s="252"/>
      <c r="O89" s="253"/>
      <c r="P89" s="15"/>
      <c r="Q89" s="15"/>
      <c r="R89" s="15"/>
      <c r="S89" s="15"/>
      <c r="T89" s="15"/>
      <c r="U89" s="16"/>
    </row>
    <row r="90" spans="2:21" ht="23" thickBot="1" x14ac:dyDescent="0.6">
      <c r="B90" s="84" t="str">
        <f>'B③-1【管理部】予算仕訳'!$B$80</f>
        <v>8A”</v>
      </c>
      <c r="C90" s="95">
        <f>'B③-1【管理部】予算仕訳'!$C$80</f>
        <v>44530</v>
      </c>
      <c r="D90" s="123">
        <f>'B③-1【管理部】予算仕訳'!$O$81</f>
        <v>199</v>
      </c>
      <c r="E90" s="124"/>
      <c r="F90" s="123" t="str">
        <f>'B③-1【管理部】予算仕訳'!$P$81</f>
        <v>仮勘定</v>
      </c>
      <c r="G90" s="139"/>
      <c r="H90" s="124"/>
      <c r="I90" s="123" t="str">
        <f>'B③-1【管理部】予算仕訳'!$I$81</f>
        <v>管理部</v>
      </c>
      <c r="J90" s="124"/>
      <c r="K90" s="257">
        <f>'B③-1【管理部】予算仕訳'!$K$81</f>
        <v>100</v>
      </c>
      <c r="L90" s="258"/>
      <c r="M90" s="259"/>
      <c r="N90" s="252"/>
      <c r="O90" s="253"/>
      <c r="P90" s="252">
        <f t="shared" ref="P90" si="15">P88-N90+K90</f>
        <v>800</v>
      </c>
      <c r="Q90" s="254"/>
      <c r="R90" s="47" t="s">
        <v>382</v>
      </c>
      <c r="S90" s="255" t="s">
        <v>365</v>
      </c>
      <c r="T90" s="256"/>
      <c r="U90" s="16"/>
    </row>
    <row r="91" spans="2:21" ht="23" thickBot="1" x14ac:dyDescent="0.6">
      <c r="B91" s="14"/>
      <c r="C91" s="15"/>
      <c r="D91" s="15"/>
      <c r="E91" s="15"/>
      <c r="F91" s="15"/>
      <c r="G91" s="15"/>
      <c r="H91" s="15"/>
      <c r="I91" s="15"/>
      <c r="J91" s="15"/>
      <c r="K91" s="15"/>
      <c r="L91" s="15"/>
      <c r="M91" s="15"/>
      <c r="N91" s="252"/>
      <c r="O91" s="253"/>
      <c r="P91" s="15"/>
      <c r="Q91" s="15"/>
      <c r="R91" s="15"/>
      <c r="S91" s="15"/>
      <c r="T91" s="15"/>
      <c r="U91" s="16"/>
    </row>
    <row r="92" spans="2:21" ht="23" thickBot="1" x14ac:dyDescent="0.6">
      <c r="B92" s="84" t="str">
        <f>'B③-1【管理部】予算仕訳'!$B$86</f>
        <v>9A”</v>
      </c>
      <c r="C92" s="95">
        <f>'B③-1【管理部】予算仕訳'!$C$86</f>
        <v>44561</v>
      </c>
      <c r="D92" s="123">
        <f>'B③-1【管理部】予算仕訳'!$O$87</f>
        <v>199</v>
      </c>
      <c r="E92" s="124"/>
      <c r="F92" s="123" t="str">
        <f>'B③-1【管理部】予算仕訳'!$P$87</f>
        <v>仮勘定</v>
      </c>
      <c r="G92" s="139"/>
      <c r="H92" s="124"/>
      <c r="I92" s="123" t="str">
        <f>'B③-1【管理部】予算仕訳'!$I$87</f>
        <v>管理部</v>
      </c>
      <c r="J92" s="124"/>
      <c r="K92" s="257">
        <f>'B③-1【管理部】予算仕訳'!$K$87</f>
        <v>100</v>
      </c>
      <c r="L92" s="258"/>
      <c r="M92" s="259"/>
      <c r="N92" s="252"/>
      <c r="O92" s="253"/>
      <c r="P92" s="252">
        <f t="shared" ref="P92" si="16">P90-N92+K92</f>
        <v>900</v>
      </c>
      <c r="Q92" s="254"/>
      <c r="R92" s="47" t="s">
        <v>382</v>
      </c>
      <c r="S92" s="255" t="s">
        <v>366</v>
      </c>
      <c r="T92" s="256"/>
      <c r="U92" s="16"/>
    </row>
    <row r="93" spans="2:21" ht="23" thickBot="1" x14ac:dyDescent="0.6">
      <c r="B93" s="14"/>
      <c r="C93" s="15"/>
      <c r="D93" s="15"/>
      <c r="E93" s="15"/>
      <c r="F93" s="15"/>
      <c r="G93" s="15"/>
      <c r="H93" s="15"/>
      <c r="I93" s="15"/>
      <c r="J93" s="15"/>
      <c r="K93" s="15"/>
      <c r="L93" s="15"/>
      <c r="M93" s="15"/>
      <c r="N93" s="252"/>
      <c r="O93" s="253"/>
      <c r="P93" s="15"/>
      <c r="Q93" s="15"/>
      <c r="R93" s="15"/>
      <c r="S93" s="15"/>
      <c r="T93" s="15"/>
      <c r="U93" s="16"/>
    </row>
    <row r="94" spans="2:21" ht="23" thickBot="1" x14ac:dyDescent="0.6">
      <c r="B94" s="84" t="str">
        <f>'B③-1【管理部】予算仕訳'!$B$92</f>
        <v>10A”</v>
      </c>
      <c r="C94" s="95">
        <f>'B③-1【管理部】予算仕訳'!$C$92</f>
        <v>44592</v>
      </c>
      <c r="D94" s="123">
        <f>'B③-1【管理部】予算仕訳'!$O$93</f>
        <v>199</v>
      </c>
      <c r="E94" s="124"/>
      <c r="F94" s="123" t="str">
        <f>'B③-1【管理部】予算仕訳'!$P$93</f>
        <v>仮勘定</v>
      </c>
      <c r="G94" s="139"/>
      <c r="H94" s="124"/>
      <c r="I94" s="123" t="str">
        <f>'B③-1【管理部】予算仕訳'!$I$93</f>
        <v>管理部</v>
      </c>
      <c r="J94" s="124"/>
      <c r="K94" s="257">
        <f>'B③-1【管理部】予算仕訳'!$K$93</f>
        <v>100</v>
      </c>
      <c r="L94" s="258"/>
      <c r="M94" s="259"/>
      <c r="N94" s="252"/>
      <c r="O94" s="253"/>
      <c r="P94" s="252">
        <f t="shared" ref="P94" si="17">P92-N94+K94</f>
        <v>1000</v>
      </c>
      <c r="Q94" s="254"/>
      <c r="R94" s="47" t="s">
        <v>382</v>
      </c>
      <c r="S94" s="255" t="s">
        <v>367</v>
      </c>
      <c r="T94" s="256"/>
      <c r="U94" s="16"/>
    </row>
    <row r="95" spans="2:21" ht="23" thickBot="1" x14ac:dyDescent="0.6">
      <c r="B95" s="14"/>
      <c r="C95" s="15"/>
      <c r="D95" s="15"/>
      <c r="E95" s="15"/>
      <c r="F95" s="15"/>
      <c r="G95" s="15"/>
      <c r="H95" s="15"/>
      <c r="I95" s="15"/>
      <c r="J95" s="15"/>
      <c r="K95" s="15"/>
      <c r="L95" s="15"/>
      <c r="M95" s="15"/>
      <c r="N95" s="252"/>
      <c r="O95" s="253"/>
      <c r="P95" s="15"/>
      <c r="Q95" s="15"/>
      <c r="R95" s="15"/>
      <c r="S95" s="15"/>
      <c r="T95" s="15"/>
      <c r="U95" s="16"/>
    </row>
    <row r="96" spans="2:21" ht="23" thickBot="1" x14ac:dyDescent="0.6">
      <c r="B96" s="84" t="str">
        <f>'B③-1【管理部】予算仕訳'!$B$98</f>
        <v>11A”</v>
      </c>
      <c r="C96" s="95">
        <f>'B③-1【管理部】予算仕訳'!$C$98</f>
        <v>44620</v>
      </c>
      <c r="D96" s="123">
        <f>'B③-1【管理部】予算仕訳'!$O$99</f>
        <v>199</v>
      </c>
      <c r="E96" s="124"/>
      <c r="F96" s="123" t="str">
        <f>'B③-1【管理部】予算仕訳'!$P$99</f>
        <v>仮勘定</v>
      </c>
      <c r="G96" s="139"/>
      <c r="H96" s="124"/>
      <c r="I96" s="123" t="str">
        <f>'B③-1【管理部】予算仕訳'!$I$99</f>
        <v>管理部</v>
      </c>
      <c r="J96" s="124"/>
      <c r="K96" s="257">
        <f>'B③-1【管理部】予算仕訳'!$K$99</f>
        <v>100</v>
      </c>
      <c r="L96" s="258"/>
      <c r="M96" s="259"/>
      <c r="N96" s="252"/>
      <c r="O96" s="253"/>
      <c r="P96" s="252">
        <f t="shared" ref="P96" si="18">P94-N96+K96</f>
        <v>1100</v>
      </c>
      <c r="Q96" s="254"/>
      <c r="R96" s="47" t="s">
        <v>382</v>
      </c>
      <c r="S96" s="255" t="s">
        <v>368</v>
      </c>
      <c r="T96" s="256"/>
      <c r="U96" s="16"/>
    </row>
    <row r="97" spans="2:21" ht="23" thickBot="1" x14ac:dyDescent="0.6">
      <c r="B97" s="14"/>
      <c r="C97" s="15"/>
      <c r="D97" s="15"/>
      <c r="E97" s="15"/>
      <c r="F97" s="15"/>
      <c r="G97" s="15"/>
      <c r="H97" s="15"/>
      <c r="I97" s="15"/>
      <c r="J97" s="15"/>
      <c r="K97" s="15"/>
      <c r="L97" s="15"/>
      <c r="M97" s="15"/>
      <c r="N97" s="252"/>
      <c r="O97" s="253"/>
      <c r="P97" s="15"/>
      <c r="Q97" s="15"/>
      <c r="R97" s="15"/>
      <c r="S97" s="15"/>
      <c r="T97" s="15"/>
      <c r="U97" s="16"/>
    </row>
    <row r="98" spans="2:21" ht="23" thickBot="1" x14ac:dyDescent="0.6">
      <c r="B98" s="84" t="str">
        <f>'B③-1【管理部】予算仕訳'!$B$104</f>
        <v>12A”</v>
      </c>
      <c r="C98" s="95">
        <f>'B③-1【管理部】予算仕訳'!$C$104</f>
        <v>44651</v>
      </c>
      <c r="D98" s="123">
        <f>'B③-1【管理部】予算仕訳'!$O$105</f>
        <v>199</v>
      </c>
      <c r="E98" s="124"/>
      <c r="F98" s="123" t="str">
        <f>'B③-1【管理部】予算仕訳'!$P$105</f>
        <v>仮勘定</v>
      </c>
      <c r="G98" s="139"/>
      <c r="H98" s="124"/>
      <c r="I98" s="123" t="str">
        <f>'B③-1【管理部】予算仕訳'!$I$105</f>
        <v>管理部</v>
      </c>
      <c r="J98" s="124"/>
      <c r="K98" s="257"/>
      <c r="L98" s="258"/>
      <c r="M98" s="259"/>
      <c r="N98" s="252"/>
      <c r="O98" s="253"/>
      <c r="P98" s="252"/>
      <c r="Q98" s="254"/>
      <c r="R98" s="47" t="s">
        <v>382</v>
      </c>
      <c r="S98" s="255" t="s">
        <v>369</v>
      </c>
      <c r="T98" s="256"/>
      <c r="U98" s="16"/>
    </row>
    <row r="99" spans="2:21" ht="18" thickBot="1" x14ac:dyDescent="0.6">
      <c r="B99" s="14"/>
      <c r="C99" s="15"/>
      <c r="D99" s="15"/>
      <c r="E99" s="15"/>
      <c r="F99" s="15"/>
      <c r="G99" s="15"/>
      <c r="H99" s="15"/>
      <c r="I99" s="15"/>
      <c r="J99" s="15"/>
      <c r="K99" s="15"/>
      <c r="L99" s="15"/>
      <c r="M99" s="15"/>
      <c r="N99" s="15"/>
      <c r="O99" s="15"/>
      <c r="P99" s="15"/>
      <c r="Q99" s="15"/>
      <c r="R99" s="15"/>
      <c r="S99" s="15"/>
      <c r="T99" s="15"/>
      <c r="U99" s="16"/>
    </row>
    <row r="100" spans="2:21" ht="23" thickBot="1" x14ac:dyDescent="0.6">
      <c r="B100" s="244" t="s">
        <v>357</v>
      </c>
      <c r="C100" s="228"/>
      <c r="D100" s="228"/>
      <c r="E100" s="228"/>
      <c r="F100" s="228"/>
      <c r="G100" s="228"/>
      <c r="H100" s="228"/>
      <c r="I100" s="228"/>
      <c r="J100" s="228"/>
      <c r="K100" s="228"/>
      <c r="L100" s="228"/>
      <c r="M100" s="228"/>
      <c r="N100" s="228"/>
      <c r="O100" s="228"/>
      <c r="P100" s="228"/>
      <c r="Q100" s="228"/>
      <c r="R100" s="228"/>
      <c r="S100" s="228"/>
      <c r="T100" s="229"/>
      <c r="U100" s="16"/>
    </row>
    <row r="101" spans="2:21" ht="18"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thickBot="1" x14ac:dyDescent="0.6">
      <c r="B102" s="245" t="s">
        <v>314</v>
      </c>
      <c r="C102" s="124"/>
      <c r="D102" s="15"/>
      <c r="E102" s="15"/>
      <c r="F102" s="123" t="s">
        <v>315</v>
      </c>
      <c r="G102" s="139"/>
      <c r="H102" s="139"/>
      <c r="I102" s="139"/>
      <c r="J102" s="124"/>
      <c r="K102" s="15"/>
      <c r="L102" s="15"/>
      <c r="M102" s="15"/>
      <c r="N102" s="15"/>
      <c r="O102" s="15"/>
      <c r="P102" s="15"/>
      <c r="Q102" s="15"/>
      <c r="R102" s="15"/>
      <c r="S102" s="15"/>
      <c r="T102" s="15"/>
      <c r="U102" s="16"/>
    </row>
    <row r="103" spans="2:21" ht="23" thickBot="1" x14ac:dyDescent="0.6">
      <c r="B103" s="245" t="s">
        <v>312</v>
      </c>
      <c r="C103" s="124"/>
      <c r="D103" s="72" t="s">
        <v>1</v>
      </c>
      <c r="E103" s="50">
        <f>B⓵_マスタ登録!$G$88</f>
        <v>610</v>
      </c>
      <c r="F103" s="134" t="str">
        <f>B⓵_マスタ登録!$H$88</f>
        <v>営業外収益</v>
      </c>
      <c r="G103" s="183"/>
      <c r="H103" s="183"/>
      <c r="I103" s="183"/>
      <c r="J103" s="135"/>
      <c r="K103" s="42" t="s">
        <v>313</v>
      </c>
      <c r="L103" s="134" t="str">
        <f>B⓵_マスタ登録!K$88</f>
        <v>貸</v>
      </c>
      <c r="M103" s="135"/>
      <c r="N103" s="15"/>
      <c r="O103" s="15"/>
      <c r="P103" s="15"/>
      <c r="Q103" s="15"/>
      <c r="R103" s="15"/>
      <c r="S103" s="15"/>
      <c r="T103" s="15"/>
      <c r="U103" s="16"/>
    </row>
    <row r="104" spans="2:21" ht="23" thickBot="1" x14ac:dyDescent="0.6">
      <c r="B104" s="245" t="s">
        <v>280</v>
      </c>
      <c r="C104" s="124"/>
      <c r="D104" s="47" t="s">
        <v>1</v>
      </c>
      <c r="E104" s="50" t="str">
        <f>B⓵_マスタ登録!E$147</f>
        <v>①C</v>
      </c>
      <c r="F104" s="134" t="str">
        <f>B⓵_マスタ登録!F$147</f>
        <v>管理部</v>
      </c>
      <c r="G104" s="183"/>
      <c r="H104" s="183"/>
      <c r="I104" s="183"/>
      <c r="J104" s="135"/>
      <c r="K104" s="15"/>
      <c r="L104" s="15"/>
      <c r="M104" s="15"/>
      <c r="N104" s="15"/>
      <c r="O104" s="15"/>
      <c r="P104" s="15"/>
      <c r="Q104" s="15"/>
      <c r="R104" s="15"/>
      <c r="S104" s="15"/>
      <c r="T104" s="15"/>
      <c r="U104" s="16"/>
    </row>
    <row r="105" spans="2:21" ht="18"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thickBot="1" x14ac:dyDescent="0.6">
      <c r="B106" s="250" t="s">
        <v>1</v>
      </c>
      <c r="C106" s="248" t="s">
        <v>298</v>
      </c>
      <c r="D106" s="260" t="s">
        <v>1</v>
      </c>
      <c r="E106" s="261"/>
      <c r="F106" s="260" t="s">
        <v>299</v>
      </c>
      <c r="G106" s="153"/>
      <c r="H106" s="261"/>
      <c r="I106" s="260" t="s">
        <v>280</v>
      </c>
      <c r="J106" s="261"/>
      <c r="K106" s="123" t="s">
        <v>306</v>
      </c>
      <c r="L106" s="139"/>
      <c r="M106" s="124"/>
      <c r="N106" s="123" t="s">
        <v>308</v>
      </c>
      <c r="O106" s="124"/>
      <c r="P106" s="123" t="s">
        <v>309</v>
      </c>
      <c r="Q106" s="124"/>
      <c r="R106" s="264" t="s">
        <v>310</v>
      </c>
      <c r="S106" s="266" t="s">
        <v>311</v>
      </c>
      <c r="T106" s="267"/>
      <c r="U106" s="16"/>
    </row>
    <row r="107" spans="2:21" ht="23" thickBot="1" x14ac:dyDescent="0.6">
      <c r="B107" s="251"/>
      <c r="C107" s="249"/>
      <c r="D107" s="262"/>
      <c r="E107" s="263"/>
      <c r="F107" s="262"/>
      <c r="G107" s="150"/>
      <c r="H107" s="263"/>
      <c r="I107" s="262"/>
      <c r="J107" s="263"/>
      <c r="K107" s="123" t="s">
        <v>307</v>
      </c>
      <c r="L107" s="139"/>
      <c r="M107" s="124"/>
      <c r="N107" s="123" t="s">
        <v>307</v>
      </c>
      <c r="O107" s="124"/>
      <c r="P107" s="123" t="s">
        <v>307</v>
      </c>
      <c r="Q107" s="124"/>
      <c r="R107" s="265"/>
      <c r="S107" s="268"/>
      <c r="T107" s="269"/>
      <c r="U107" s="16"/>
    </row>
    <row r="108" spans="2:21" ht="23" thickBot="1" x14ac:dyDescent="0.6">
      <c r="B108" s="84"/>
      <c r="C108" s="71">
        <v>44287</v>
      </c>
      <c r="D108" s="15"/>
      <c r="E108" s="15"/>
      <c r="F108" s="123" t="s">
        <v>316</v>
      </c>
      <c r="G108" s="139"/>
      <c r="H108" s="124"/>
      <c r="I108" s="15"/>
      <c r="J108" s="15"/>
      <c r="K108" s="111"/>
      <c r="L108" s="111"/>
      <c r="M108" s="15"/>
      <c r="N108" s="15"/>
      <c r="O108" s="15"/>
      <c r="P108" s="276"/>
      <c r="Q108" s="277"/>
      <c r="R108" s="15"/>
      <c r="S108" s="15"/>
      <c r="T108" s="15"/>
      <c r="U108" s="16"/>
    </row>
    <row r="109" spans="2:21" ht="18" thickBot="1" x14ac:dyDescent="0.6">
      <c r="B109" s="14"/>
      <c r="C109" s="15"/>
      <c r="D109" s="15"/>
      <c r="E109" s="15"/>
      <c r="F109" s="15"/>
      <c r="G109" s="15"/>
      <c r="H109" s="15"/>
      <c r="I109" s="15"/>
      <c r="J109" s="15"/>
      <c r="K109" s="111"/>
      <c r="L109" s="111"/>
      <c r="M109" s="15"/>
      <c r="N109" s="15"/>
      <c r="O109" s="15"/>
      <c r="P109" s="15"/>
      <c r="Q109" s="15"/>
      <c r="R109" s="15"/>
      <c r="S109" s="15"/>
      <c r="T109" s="15"/>
      <c r="U109" s="16"/>
    </row>
    <row r="110" spans="2:21" ht="23" thickBot="1" x14ac:dyDescent="0.6">
      <c r="B110" s="84" t="str">
        <f>'B③-1【管理部】予算仕訳'!$B$38</f>
        <v>1A”</v>
      </c>
      <c r="C110" s="95">
        <f>'B③-1【管理部】予算仕訳'!$C$38</f>
        <v>44316</v>
      </c>
      <c r="D110" s="270">
        <f>'B③-1【管理部】予算仕訳'!$D$40</f>
        <v>199</v>
      </c>
      <c r="E110" s="271"/>
      <c r="F110" s="270" t="str">
        <f>'B③-1【管理部】予算仕訳'!$F$40</f>
        <v>仮勘定</v>
      </c>
      <c r="G110" s="272"/>
      <c r="H110" s="271"/>
      <c r="I110" s="270" t="str">
        <f>'B③-1【管理部】予算仕訳'!$I$40</f>
        <v>管理部</v>
      </c>
      <c r="J110" s="271"/>
      <c r="K110" s="273"/>
      <c r="L110" s="274"/>
      <c r="M110" s="275"/>
      <c r="N110" s="237">
        <f>'B③-1【管理部】予算仕訳'!$K$40</f>
        <v>50</v>
      </c>
      <c r="O110" s="238"/>
      <c r="P110" s="252">
        <f>P108+N110-K110</f>
        <v>50</v>
      </c>
      <c r="Q110" s="254"/>
      <c r="R110" s="47" t="s">
        <v>382</v>
      </c>
      <c r="S110" s="255" t="s">
        <v>358</v>
      </c>
      <c r="T110" s="256"/>
      <c r="U110" s="16"/>
    </row>
    <row r="111" spans="2:21" ht="18"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thickBot="1" x14ac:dyDescent="0.6">
      <c r="B112" s="84" t="str">
        <f>'B③-1【管理部】予算仕訳'!$B$44</f>
        <v>2A”</v>
      </c>
      <c r="C112" s="95">
        <f>'B③-1【管理部】予算仕訳'!$C$44</f>
        <v>44347</v>
      </c>
      <c r="D112" s="270">
        <f>'B③-1【管理部】予算仕訳'!$D$46</f>
        <v>199</v>
      </c>
      <c r="E112" s="271"/>
      <c r="F112" s="270" t="str">
        <f>'B③-1【管理部】予算仕訳'!$F$46</f>
        <v>仮勘定</v>
      </c>
      <c r="G112" s="272"/>
      <c r="H112" s="271"/>
      <c r="I112" s="270" t="str">
        <f>'B③-1【管理部】予算仕訳'!$I$46</f>
        <v>管理部</v>
      </c>
      <c r="J112" s="271"/>
      <c r="K112" s="273"/>
      <c r="L112" s="274"/>
      <c r="M112" s="275"/>
      <c r="N112" s="237">
        <f>'B③-1【管理部】予算仕訳'!$K$46</f>
        <v>50</v>
      </c>
      <c r="O112" s="238"/>
      <c r="P112" s="252">
        <f>P110+N112-K112</f>
        <v>100</v>
      </c>
      <c r="Q112" s="254"/>
      <c r="R112" s="47" t="s">
        <v>382</v>
      </c>
      <c r="S112" s="255" t="s">
        <v>359</v>
      </c>
      <c r="T112" s="256"/>
      <c r="U112" s="16"/>
    </row>
    <row r="113" spans="2:21" ht="18"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thickBot="1" x14ac:dyDescent="0.6">
      <c r="B114" s="84" t="str">
        <f>'B③-1【管理部】予算仕訳'!$B$50</f>
        <v>3A”</v>
      </c>
      <c r="C114" s="95">
        <f>'B③-1【管理部】予算仕訳'!$C$50</f>
        <v>44377</v>
      </c>
      <c r="D114" s="270">
        <f>'B③-1【管理部】予算仕訳'!$D$52</f>
        <v>199</v>
      </c>
      <c r="E114" s="271"/>
      <c r="F114" s="270" t="str">
        <f>'B③-1【管理部】予算仕訳'!$F$52</f>
        <v>仮勘定</v>
      </c>
      <c r="G114" s="272"/>
      <c r="H114" s="271"/>
      <c r="I114" s="270" t="str">
        <f>'B③-1【管理部】予算仕訳'!$I$52</f>
        <v>管理部</v>
      </c>
      <c r="J114" s="271"/>
      <c r="K114" s="273"/>
      <c r="L114" s="274"/>
      <c r="M114" s="275"/>
      <c r="N114" s="237">
        <f>'B③-1【管理部】予算仕訳'!$K$52</f>
        <v>50</v>
      </c>
      <c r="O114" s="238"/>
      <c r="P114" s="252">
        <f>P112+N114-K114</f>
        <v>150</v>
      </c>
      <c r="Q114" s="254"/>
      <c r="R114" s="47" t="s">
        <v>382</v>
      </c>
      <c r="S114" s="255" t="s">
        <v>360</v>
      </c>
      <c r="T114" s="256"/>
      <c r="U114" s="16"/>
    </row>
    <row r="115" spans="2:21" ht="23" thickBot="1" x14ac:dyDescent="0.6">
      <c r="B115" s="14"/>
      <c r="C115" s="15"/>
      <c r="D115" s="15"/>
      <c r="E115" s="15"/>
      <c r="F115" s="15"/>
      <c r="G115" s="15"/>
      <c r="H115" s="15"/>
      <c r="I115" s="15"/>
      <c r="J115" s="15"/>
      <c r="K115" s="15"/>
      <c r="L115" s="15"/>
      <c r="M115" s="15"/>
      <c r="N115" s="252"/>
      <c r="O115" s="253"/>
      <c r="P115" s="15"/>
      <c r="Q115" s="15"/>
      <c r="R115" s="15"/>
      <c r="S115" s="15"/>
      <c r="T115" s="15"/>
      <c r="U115" s="16"/>
    </row>
    <row r="116" spans="2:21" ht="23" thickBot="1" x14ac:dyDescent="0.6">
      <c r="B116" s="84" t="str">
        <f>'B③-1【管理部】予算仕訳'!$B$56</f>
        <v>4A”</v>
      </c>
      <c r="C116" s="95">
        <f>'B③-1【管理部】予算仕訳'!$C$56</f>
        <v>44408</v>
      </c>
      <c r="D116" s="270">
        <f>'B③-1【管理部】予算仕訳'!$D$58</f>
        <v>199</v>
      </c>
      <c r="E116" s="271"/>
      <c r="F116" s="270" t="str">
        <f>'B③-1【管理部】予算仕訳'!$F$58</f>
        <v>仮勘定</v>
      </c>
      <c r="G116" s="272"/>
      <c r="H116" s="271"/>
      <c r="I116" s="270" t="str">
        <f>'B③-1【管理部】予算仕訳'!$I$58</f>
        <v>管理部</v>
      </c>
      <c r="J116" s="271"/>
      <c r="K116" s="273"/>
      <c r="L116" s="274"/>
      <c r="M116" s="275"/>
      <c r="N116" s="237">
        <f>'B③-1【管理部】予算仕訳'!$K$58</f>
        <v>50</v>
      </c>
      <c r="O116" s="238"/>
      <c r="P116" s="252">
        <f>P114+N116-K116</f>
        <v>200</v>
      </c>
      <c r="Q116" s="254"/>
      <c r="R116" s="47" t="s">
        <v>382</v>
      </c>
      <c r="S116" s="255" t="s">
        <v>361</v>
      </c>
      <c r="T116" s="256"/>
      <c r="U116" s="16"/>
    </row>
    <row r="117" spans="2:21" ht="23" thickBot="1" x14ac:dyDescent="0.6">
      <c r="B117" s="14"/>
      <c r="C117" s="15"/>
      <c r="D117" s="15"/>
      <c r="E117" s="15"/>
      <c r="F117" s="15"/>
      <c r="G117" s="15"/>
      <c r="H117" s="15"/>
      <c r="I117" s="15"/>
      <c r="J117" s="15"/>
      <c r="K117" s="15"/>
      <c r="L117" s="15"/>
      <c r="M117" s="15"/>
      <c r="N117" s="252"/>
      <c r="O117" s="253"/>
      <c r="P117" s="15"/>
      <c r="Q117" s="15"/>
      <c r="R117" s="15"/>
      <c r="S117" s="15"/>
      <c r="T117" s="15"/>
      <c r="U117" s="16"/>
    </row>
    <row r="118" spans="2:21" ht="23" thickBot="1" x14ac:dyDescent="0.6">
      <c r="B118" s="84" t="str">
        <f>'B③-1【管理部】予算仕訳'!$B$62</f>
        <v>5A”</v>
      </c>
      <c r="C118" s="95">
        <f>'B③-1【管理部】予算仕訳'!$C$62</f>
        <v>44439</v>
      </c>
      <c r="D118" s="270">
        <f>'B③-1【管理部】予算仕訳'!$D$64</f>
        <v>199</v>
      </c>
      <c r="E118" s="271"/>
      <c r="F118" s="270" t="str">
        <f>'B③-1【管理部】予算仕訳'!$F$64</f>
        <v>仮勘定</v>
      </c>
      <c r="G118" s="272"/>
      <c r="H118" s="271"/>
      <c r="I118" s="270" t="str">
        <f>'B③-1【管理部】予算仕訳'!$I$64</f>
        <v>管理部</v>
      </c>
      <c r="J118" s="271"/>
      <c r="K118" s="273"/>
      <c r="L118" s="274"/>
      <c r="M118" s="275"/>
      <c r="N118" s="237">
        <f>'B③-1【管理部】予算仕訳'!$K$64</f>
        <v>50</v>
      </c>
      <c r="O118" s="238"/>
      <c r="P118" s="252">
        <f>P116+N118-K118</f>
        <v>250</v>
      </c>
      <c r="Q118" s="254"/>
      <c r="R118" s="47" t="s">
        <v>382</v>
      </c>
      <c r="S118" s="255" t="s">
        <v>362</v>
      </c>
      <c r="T118" s="256"/>
      <c r="U118" s="16"/>
    </row>
    <row r="119" spans="2:21" ht="23" thickBot="1" x14ac:dyDescent="0.6">
      <c r="B119" s="14"/>
      <c r="C119" s="15"/>
      <c r="D119" s="15"/>
      <c r="E119" s="15"/>
      <c r="F119" s="15"/>
      <c r="G119" s="15"/>
      <c r="H119" s="15"/>
      <c r="I119" s="15"/>
      <c r="J119" s="15"/>
      <c r="K119" s="15"/>
      <c r="L119" s="15"/>
      <c r="M119" s="15"/>
      <c r="N119" s="252"/>
      <c r="O119" s="253"/>
      <c r="P119" s="15"/>
      <c r="Q119" s="15"/>
      <c r="R119" s="15"/>
      <c r="S119" s="15"/>
      <c r="T119" s="15"/>
      <c r="U119" s="16"/>
    </row>
    <row r="120" spans="2:21" ht="23" thickBot="1" x14ac:dyDescent="0.6">
      <c r="B120" s="84" t="str">
        <f>'B③-1【管理部】予算仕訳'!$B$68</f>
        <v>6A”</v>
      </c>
      <c r="C120" s="95">
        <f>'B③-1【管理部】予算仕訳'!$C$68</f>
        <v>44469</v>
      </c>
      <c r="D120" s="270">
        <f>'B③-1【管理部】予算仕訳'!$D$70</f>
        <v>199</v>
      </c>
      <c r="E120" s="271"/>
      <c r="F120" s="270" t="str">
        <f>'B③-1【管理部】予算仕訳'!$F$70</f>
        <v>仮勘定</v>
      </c>
      <c r="G120" s="272"/>
      <c r="H120" s="271"/>
      <c r="I120" s="270" t="str">
        <f>'B③-1【管理部】予算仕訳'!$I$70</f>
        <v>管理部</v>
      </c>
      <c r="J120" s="271"/>
      <c r="K120" s="273"/>
      <c r="L120" s="274"/>
      <c r="M120" s="275"/>
      <c r="N120" s="237">
        <f>'B③-1【管理部】予算仕訳'!$K$70</f>
        <v>50</v>
      </c>
      <c r="O120" s="238"/>
      <c r="P120" s="252">
        <f>P118+N120-K120</f>
        <v>300</v>
      </c>
      <c r="Q120" s="254"/>
      <c r="R120" s="47" t="s">
        <v>382</v>
      </c>
      <c r="S120" s="255" t="s">
        <v>363</v>
      </c>
      <c r="T120" s="256"/>
      <c r="U120" s="16"/>
    </row>
    <row r="121" spans="2:21" ht="23" thickBot="1" x14ac:dyDescent="0.6">
      <c r="B121" s="14"/>
      <c r="C121" s="15"/>
      <c r="D121" s="15"/>
      <c r="E121" s="15"/>
      <c r="F121" s="15"/>
      <c r="G121" s="15"/>
      <c r="H121" s="15"/>
      <c r="I121" s="15"/>
      <c r="J121" s="15"/>
      <c r="K121" s="15"/>
      <c r="L121" s="15"/>
      <c r="M121" s="15"/>
      <c r="N121" s="252"/>
      <c r="O121" s="253"/>
      <c r="P121" s="15"/>
      <c r="Q121" s="15"/>
      <c r="R121" s="15"/>
      <c r="S121" s="15"/>
      <c r="T121" s="15"/>
      <c r="U121" s="16"/>
    </row>
    <row r="122" spans="2:21" ht="23" thickBot="1" x14ac:dyDescent="0.6">
      <c r="B122" s="84" t="str">
        <f>'B③-1【管理部】予算仕訳'!$B$74</f>
        <v>7A”</v>
      </c>
      <c r="C122" s="95">
        <f>'B③-1【管理部】予算仕訳'!$C$74</f>
        <v>44500</v>
      </c>
      <c r="D122" s="270">
        <f>'B③-1【管理部】予算仕訳'!$D$76</f>
        <v>199</v>
      </c>
      <c r="E122" s="271"/>
      <c r="F122" s="270" t="str">
        <f>'B③-1【管理部】予算仕訳'!$F$76</f>
        <v>仮勘定</v>
      </c>
      <c r="G122" s="272"/>
      <c r="H122" s="271"/>
      <c r="I122" s="270" t="str">
        <f>'B③-1【管理部】予算仕訳'!$I$76</f>
        <v>管理部</v>
      </c>
      <c r="J122" s="271"/>
      <c r="K122" s="273"/>
      <c r="L122" s="274"/>
      <c r="M122" s="275"/>
      <c r="N122" s="237">
        <f>'B③-1【管理部】予算仕訳'!$K$76</f>
        <v>50</v>
      </c>
      <c r="O122" s="238"/>
      <c r="P122" s="252">
        <f>P120+N122-K122</f>
        <v>350</v>
      </c>
      <c r="Q122" s="254"/>
      <c r="R122" s="47" t="s">
        <v>382</v>
      </c>
      <c r="S122" s="255" t="s">
        <v>364</v>
      </c>
      <c r="T122" s="256"/>
      <c r="U122" s="16"/>
    </row>
    <row r="123" spans="2:21" ht="23" thickBot="1" x14ac:dyDescent="0.6">
      <c r="B123" s="14"/>
      <c r="C123" s="15"/>
      <c r="D123" s="15"/>
      <c r="E123" s="15"/>
      <c r="F123" s="15"/>
      <c r="G123" s="15"/>
      <c r="H123" s="15"/>
      <c r="I123" s="15"/>
      <c r="J123" s="15"/>
      <c r="K123" s="15"/>
      <c r="L123" s="15"/>
      <c r="M123" s="15"/>
      <c r="N123" s="252"/>
      <c r="O123" s="253"/>
      <c r="P123" s="15"/>
      <c r="Q123" s="15"/>
      <c r="R123" s="15"/>
      <c r="S123" s="15"/>
      <c r="T123" s="15"/>
      <c r="U123" s="16"/>
    </row>
    <row r="124" spans="2:21" ht="23" thickBot="1" x14ac:dyDescent="0.6">
      <c r="B124" s="84" t="str">
        <f>'B③-1【管理部】予算仕訳'!$B$80</f>
        <v>8A”</v>
      </c>
      <c r="C124" s="95">
        <f>'B③-1【管理部】予算仕訳'!$C$80</f>
        <v>44530</v>
      </c>
      <c r="D124" s="270">
        <f>'B③-1【管理部】予算仕訳'!$D$82</f>
        <v>199</v>
      </c>
      <c r="E124" s="271"/>
      <c r="F124" s="270" t="str">
        <f>'B③-1【管理部】予算仕訳'!$F$82</f>
        <v>仮勘定</v>
      </c>
      <c r="G124" s="272"/>
      <c r="H124" s="271"/>
      <c r="I124" s="270" t="str">
        <f>'B③-1【管理部】予算仕訳'!$I$82</f>
        <v>管理部</v>
      </c>
      <c r="J124" s="271"/>
      <c r="K124" s="273"/>
      <c r="L124" s="274"/>
      <c r="M124" s="275"/>
      <c r="N124" s="237">
        <f>'B③-1【管理部】予算仕訳'!$K$82</f>
        <v>50</v>
      </c>
      <c r="O124" s="238"/>
      <c r="P124" s="252">
        <f>P122+N124-K124</f>
        <v>400</v>
      </c>
      <c r="Q124" s="254"/>
      <c r="R124" s="47" t="s">
        <v>382</v>
      </c>
      <c r="S124" s="255" t="s">
        <v>365</v>
      </c>
      <c r="T124" s="256"/>
      <c r="U124" s="16"/>
    </row>
    <row r="125" spans="2:21" ht="23" thickBot="1" x14ac:dyDescent="0.6">
      <c r="B125" s="14"/>
      <c r="C125" s="15"/>
      <c r="D125" s="15"/>
      <c r="E125" s="15"/>
      <c r="F125" s="15"/>
      <c r="G125" s="15"/>
      <c r="H125" s="15"/>
      <c r="I125" s="15"/>
      <c r="J125" s="15"/>
      <c r="K125" s="15"/>
      <c r="L125" s="15"/>
      <c r="M125" s="15"/>
      <c r="N125" s="252"/>
      <c r="O125" s="253"/>
      <c r="P125" s="15"/>
      <c r="Q125" s="15"/>
      <c r="R125" s="15"/>
      <c r="S125" s="15"/>
      <c r="T125" s="15"/>
      <c r="U125" s="16"/>
    </row>
    <row r="126" spans="2:21" ht="23" thickBot="1" x14ac:dyDescent="0.6">
      <c r="B126" s="84" t="str">
        <f>'B③-1【管理部】予算仕訳'!$B$86</f>
        <v>9A”</v>
      </c>
      <c r="C126" s="95">
        <f>'B③-1【管理部】予算仕訳'!$C$86</f>
        <v>44561</v>
      </c>
      <c r="D126" s="270">
        <f>'B③-1【管理部】予算仕訳'!$D$88</f>
        <v>199</v>
      </c>
      <c r="E126" s="271"/>
      <c r="F126" s="270" t="str">
        <f>'B③-1【管理部】予算仕訳'!$F$88</f>
        <v>仮勘定</v>
      </c>
      <c r="G126" s="272"/>
      <c r="H126" s="271"/>
      <c r="I126" s="270" t="str">
        <f>'B③-1【管理部】予算仕訳'!$I$88</f>
        <v>管理部</v>
      </c>
      <c r="J126" s="271"/>
      <c r="K126" s="273"/>
      <c r="L126" s="274"/>
      <c r="M126" s="275"/>
      <c r="N126" s="237">
        <f>'B③-1【管理部】予算仕訳'!$K$88</f>
        <v>50</v>
      </c>
      <c r="O126" s="238"/>
      <c r="P126" s="252">
        <f>P124+N126-K126</f>
        <v>450</v>
      </c>
      <c r="Q126" s="254"/>
      <c r="R126" s="47" t="s">
        <v>382</v>
      </c>
      <c r="S126" s="255" t="s">
        <v>366</v>
      </c>
      <c r="T126" s="256"/>
      <c r="U126" s="16"/>
    </row>
    <row r="127" spans="2:21" ht="23" thickBot="1" x14ac:dyDescent="0.6">
      <c r="B127" s="14"/>
      <c r="C127" s="15"/>
      <c r="D127" s="15"/>
      <c r="E127" s="15"/>
      <c r="F127" s="15"/>
      <c r="G127" s="15"/>
      <c r="H127" s="15"/>
      <c r="I127" s="15"/>
      <c r="J127" s="15"/>
      <c r="K127" s="15"/>
      <c r="L127" s="15"/>
      <c r="M127" s="15"/>
      <c r="N127" s="252"/>
      <c r="O127" s="253"/>
      <c r="P127" s="15"/>
      <c r="Q127" s="15"/>
      <c r="R127" s="15"/>
      <c r="S127" s="15"/>
      <c r="T127" s="15"/>
      <c r="U127" s="16"/>
    </row>
    <row r="128" spans="2:21" ht="23" thickBot="1" x14ac:dyDescent="0.6">
      <c r="B128" s="84" t="str">
        <f>'B③-1【管理部】予算仕訳'!$B$92</f>
        <v>10A”</v>
      </c>
      <c r="C128" s="95">
        <f>'B③-1【管理部】予算仕訳'!$C$92</f>
        <v>44592</v>
      </c>
      <c r="D128" s="270">
        <f>'B③-1【管理部】予算仕訳'!$D$94</f>
        <v>199</v>
      </c>
      <c r="E128" s="271"/>
      <c r="F128" s="270" t="str">
        <f>'B③-1【管理部】予算仕訳'!$F$94</f>
        <v>仮勘定</v>
      </c>
      <c r="G128" s="272"/>
      <c r="H128" s="271"/>
      <c r="I128" s="270" t="str">
        <f>'B③-1【管理部】予算仕訳'!$I$94</f>
        <v>管理部</v>
      </c>
      <c r="J128" s="271"/>
      <c r="K128" s="273"/>
      <c r="L128" s="274"/>
      <c r="M128" s="275"/>
      <c r="N128" s="237">
        <f>'B③-1【管理部】予算仕訳'!$K$94</f>
        <v>50</v>
      </c>
      <c r="O128" s="238"/>
      <c r="P128" s="252">
        <f>P126+N128-K128</f>
        <v>500</v>
      </c>
      <c r="Q128" s="254"/>
      <c r="R128" s="47" t="s">
        <v>382</v>
      </c>
      <c r="S128" s="255" t="s">
        <v>367</v>
      </c>
      <c r="T128" s="256"/>
      <c r="U128" s="16"/>
    </row>
    <row r="129" spans="2:21" ht="23" thickBot="1" x14ac:dyDescent="0.6">
      <c r="B129" s="14"/>
      <c r="C129" s="15"/>
      <c r="D129" s="15"/>
      <c r="E129" s="15"/>
      <c r="F129" s="15"/>
      <c r="G129" s="15"/>
      <c r="H129" s="15"/>
      <c r="I129" s="15"/>
      <c r="J129" s="15"/>
      <c r="K129" s="15"/>
      <c r="L129" s="15"/>
      <c r="M129" s="15"/>
      <c r="N129" s="252"/>
      <c r="O129" s="253"/>
      <c r="P129" s="15"/>
      <c r="Q129" s="15"/>
      <c r="R129" s="15"/>
      <c r="S129" s="15"/>
      <c r="T129" s="15"/>
      <c r="U129" s="16"/>
    </row>
    <row r="130" spans="2:21" ht="23" thickBot="1" x14ac:dyDescent="0.6">
      <c r="B130" s="84" t="str">
        <f>'B③-1【管理部】予算仕訳'!$B$98</f>
        <v>11A”</v>
      </c>
      <c r="C130" s="95">
        <f>'B③-1【管理部】予算仕訳'!$C$98</f>
        <v>44620</v>
      </c>
      <c r="D130" s="270">
        <f>'B③-1【管理部】予算仕訳'!$D$100</f>
        <v>199</v>
      </c>
      <c r="E130" s="271"/>
      <c r="F130" s="270" t="str">
        <f>'B③-1【管理部】予算仕訳'!$F$100</f>
        <v>仮勘定</v>
      </c>
      <c r="G130" s="272"/>
      <c r="H130" s="271"/>
      <c r="I130" s="270" t="str">
        <f>'B③-1【管理部】予算仕訳'!$I$100</f>
        <v>管理部</v>
      </c>
      <c r="J130" s="271"/>
      <c r="K130" s="273"/>
      <c r="L130" s="274"/>
      <c r="M130" s="275"/>
      <c r="N130" s="237">
        <f>'B③-1【管理部】予算仕訳'!$K$100</f>
        <v>50</v>
      </c>
      <c r="O130" s="238"/>
      <c r="P130" s="252">
        <f>P128+N130-K130</f>
        <v>550</v>
      </c>
      <c r="Q130" s="254"/>
      <c r="R130" s="47" t="s">
        <v>382</v>
      </c>
      <c r="S130" s="255" t="s">
        <v>368</v>
      </c>
      <c r="T130" s="256"/>
      <c r="U130" s="16"/>
    </row>
    <row r="131" spans="2:21" ht="23" thickBot="1" x14ac:dyDescent="0.6">
      <c r="B131" s="14"/>
      <c r="C131" s="15"/>
      <c r="D131" s="15"/>
      <c r="E131" s="15"/>
      <c r="F131" s="15"/>
      <c r="G131" s="15"/>
      <c r="H131" s="15"/>
      <c r="I131" s="15"/>
      <c r="J131" s="15"/>
      <c r="K131" s="15"/>
      <c r="L131" s="15"/>
      <c r="M131" s="15"/>
      <c r="N131" s="252"/>
      <c r="O131" s="253"/>
      <c r="P131" s="15"/>
      <c r="Q131" s="15"/>
      <c r="R131" s="15"/>
      <c r="S131" s="15"/>
      <c r="T131" s="15"/>
      <c r="U131" s="16"/>
    </row>
    <row r="132" spans="2:21" ht="23" thickBot="1" x14ac:dyDescent="0.6">
      <c r="B132" s="84" t="str">
        <f>'B③-1【管理部】予算仕訳'!$B$104</f>
        <v>12A”</v>
      </c>
      <c r="C132" s="95">
        <f>'B③-1【管理部】予算仕訳'!$C$104</f>
        <v>44651</v>
      </c>
      <c r="D132" s="270">
        <f>'B③-1【管理部】予算仕訳'!$D$106</f>
        <v>199</v>
      </c>
      <c r="E132" s="271"/>
      <c r="F132" s="270" t="str">
        <f>'B③-1【管理部】予算仕訳'!$F$106</f>
        <v>仮勘定</v>
      </c>
      <c r="G132" s="272"/>
      <c r="H132" s="271"/>
      <c r="I132" s="270" t="str">
        <f>'B③-1【管理部】予算仕訳'!$I$106</f>
        <v>管理部</v>
      </c>
      <c r="J132" s="271"/>
      <c r="K132" s="273"/>
      <c r="L132" s="274"/>
      <c r="M132" s="275"/>
      <c r="N132" s="237"/>
      <c r="O132" s="238"/>
      <c r="P132" s="252"/>
      <c r="Q132" s="254"/>
      <c r="R132" s="47" t="s">
        <v>382</v>
      </c>
      <c r="S132" s="255" t="s">
        <v>369</v>
      </c>
      <c r="T132" s="256"/>
      <c r="U132" s="16"/>
    </row>
    <row r="133" spans="2:21" ht="18" thickBot="1" x14ac:dyDescent="0.6">
      <c r="B133" s="14"/>
      <c r="C133" s="15"/>
      <c r="D133" s="15"/>
      <c r="E133" s="15"/>
      <c r="F133" s="15"/>
      <c r="G133" s="15"/>
      <c r="H133" s="15"/>
      <c r="I133" s="15"/>
      <c r="J133" s="15"/>
      <c r="K133" s="15"/>
      <c r="L133" s="15"/>
      <c r="M133" s="15"/>
      <c r="N133" s="15"/>
      <c r="O133" s="15"/>
      <c r="P133" s="15"/>
      <c r="Q133" s="15"/>
      <c r="R133" s="15"/>
      <c r="S133" s="15"/>
      <c r="T133" s="15"/>
      <c r="U133" s="16"/>
    </row>
    <row r="134" spans="2:21" ht="23" thickBot="1" x14ac:dyDescent="0.6">
      <c r="B134" s="244" t="s">
        <v>357</v>
      </c>
      <c r="C134" s="228"/>
      <c r="D134" s="228"/>
      <c r="E134" s="228"/>
      <c r="F134" s="228"/>
      <c r="G134" s="228"/>
      <c r="H134" s="228"/>
      <c r="I134" s="228"/>
      <c r="J134" s="228"/>
      <c r="K134" s="228"/>
      <c r="L134" s="228"/>
      <c r="M134" s="228"/>
      <c r="N134" s="228"/>
      <c r="O134" s="228"/>
      <c r="P134" s="228"/>
      <c r="Q134" s="228"/>
      <c r="R134" s="228"/>
      <c r="S134" s="228"/>
      <c r="T134" s="229"/>
      <c r="U134" s="16"/>
    </row>
    <row r="135" spans="2:21" ht="18"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245" t="s">
        <v>314</v>
      </c>
      <c r="C136" s="124"/>
      <c r="D136" s="15"/>
      <c r="E136" s="15"/>
      <c r="F136" s="123" t="s">
        <v>315</v>
      </c>
      <c r="G136" s="139"/>
      <c r="H136" s="139"/>
      <c r="I136" s="139"/>
      <c r="J136" s="124"/>
      <c r="K136" s="15"/>
      <c r="L136" s="15"/>
      <c r="M136" s="15"/>
      <c r="N136" s="15"/>
      <c r="O136" s="15"/>
      <c r="P136" s="15"/>
      <c r="Q136" s="15"/>
      <c r="R136" s="15"/>
      <c r="S136" s="15"/>
      <c r="T136" s="15"/>
      <c r="U136" s="16"/>
    </row>
    <row r="137" spans="2:21" ht="23" thickBot="1" x14ac:dyDescent="0.6">
      <c r="B137" s="245" t="s">
        <v>312</v>
      </c>
      <c r="C137" s="124"/>
      <c r="D137" s="72" t="s">
        <v>1</v>
      </c>
      <c r="E137" s="50">
        <f>B⓵_マスタ登録!$G$89</f>
        <v>620</v>
      </c>
      <c r="F137" s="134" t="str">
        <f>B⓵_マスタ登録!$H$89</f>
        <v>営業外費用</v>
      </c>
      <c r="G137" s="183"/>
      <c r="H137" s="183"/>
      <c r="I137" s="183"/>
      <c r="J137" s="135"/>
      <c r="K137" s="42" t="s">
        <v>313</v>
      </c>
      <c r="L137" s="134" t="str">
        <f>B⓵_マスタ登録!$K$89</f>
        <v>借</v>
      </c>
      <c r="M137" s="135"/>
      <c r="N137" s="15"/>
      <c r="O137" s="15"/>
      <c r="P137" s="15"/>
      <c r="Q137" s="15"/>
      <c r="R137" s="15"/>
      <c r="S137" s="15"/>
      <c r="T137" s="15"/>
      <c r="U137" s="16"/>
    </row>
    <row r="138" spans="2:21" ht="23" thickBot="1" x14ac:dyDescent="0.6">
      <c r="B138" s="245" t="s">
        <v>280</v>
      </c>
      <c r="C138" s="124"/>
      <c r="D138" s="47" t="s">
        <v>1</v>
      </c>
      <c r="E138" s="50" t="str">
        <f>B⓵_マスタ登録!E$147</f>
        <v>①C</v>
      </c>
      <c r="F138" s="134" t="str">
        <f>B⓵_マスタ登録!F$147</f>
        <v>管理部</v>
      </c>
      <c r="G138" s="183"/>
      <c r="H138" s="183"/>
      <c r="I138" s="183"/>
      <c r="J138" s="135"/>
      <c r="K138" s="15"/>
      <c r="L138" s="15"/>
      <c r="M138" s="15"/>
      <c r="N138" s="15"/>
      <c r="O138" s="15"/>
      <c r="P138" s="15"/>
      <c r="Q138" s="15"/>
      <c r="R138" s="15"/>
      <c r="S138" s="15"/>
      <c r="T138" s="15"/>
      <c r="U138" s="16"/>
    </row>
    <row r="139" spans="2:21" ht="18" thickBot="1" x14ac:dyDescent="0.6">
      <c r="B139" s="14"/>
      <c r="C139" s="15"/>
      <c r="D139" s="15"/>
      <c r="E139" s="15"/>
      <c r="F139" s="15"/>
      <c r="G139" s="15"/>
      <c r="H139" s="15"/>
      <c r="I139" s="15"/>
      <c r="J139" s="15"/>
      <c r="K139" s="15"/>
      <c r="L139" s="15"/>
      <c r="M139" s="15"/>
      <c r="N139" s="15"/>
      <c r="O139" s="15"/>
      <c r="P139" s="15"/>
      <c r="Q139" s="15"/>
      <c r="R139" s="15"/>
      <c r="S139" s="15"/>
      <c r="T139" s="15"/>
      <c r="U139" s="16"/>
    </row>
    <row r="140" spans="2:21" ht="23" thickBot="1" x14ac:dyDescent="0.6">
      <c r="B140" s="250" t="s">
        <v>1</v>
      </c>
      <c r="C140" s="248" t="s">
        <v>298</v>
      </c>
      <c r="D140" s="260" t="s">
        <v>1</v>
      </c>
      <c r="E140" s="261"/>
      <c r="F140" s="260" t="s">
        <v>299</v>
      </c>
      <c r="G140" s="153"/>
      <c r="H140" s="261"/>
      <c r="I140" s="260" t="s">
        <v>280</v>
      </c>
      <c r="J140" s="261"/>
      <c r="K140" s="123" t="s">
        <v>306</v>
      </c>
      <c r="L140" s="139"/>
      <c r="M140" s="124"/>
      <c r="N140" s="123" t="s">
        <v>308</v>
      </c>
      <c r="O140" s="124"/>
      <c r="P140" s="123" t="s">
        <v>309</v>
      </c>
      <c r="Q140" s="124"/>
      <c r="R140" s="264" t="s">
        <v>310</v>
      </c>
      <c r="S140" s="266" t="s">
        <v>311</v>
      </c>
      <c r="T140" s="267"/>
      <c r="U140" s="16"/>
    </row>
    <row r="141" spans="2:21" ht="23" thickBot="1" x14ac:dyDescent="0.6">
      <c r="B141" s="251"/>
      <c r="C141" s="249"/>
      <c r="D141" s="262"/>
      <c r="E141" s="263"/>
      <c r="F141" s="262"/>
      <c r="G141" s="150"/>
      <c r="H141" s="263"/>
      <c r="I141" s="262"/>
      <c r="J141" s="263"/>
      <c r="K141" s="123" t="s">
        <v>307</v>
      </c>
      <c r="L141" s="139"/>
      <c r="M141" s="124"/>
      <c r="N141" s="123" t="s">
        <v>307</v>
      </c>
      <c r="O141" s="124"/>
      <c r="P141" s="123" t="s">
        <v>307</v>
      </c>
      <c r="Q141" s="124"/>
      <c r="R141" s="265"/>
      <c r="S141" s="268"/>
      <c r="T141" s="269"/>
      <c r="U141" s="16"/>
    </row>
    <row r="142" spans="2:21" ht="23" thickBot="1" x14ac:dyDescent="0.6">
      <c r="B142" s="84"/>
      <c r="C142" s="71">
        <v>44287</v>
      </c>
      <c r="D142" s="15"/>
      <c r="E142" s="15"/>
      <c r="F142" s="123" t="s">
        <v>316</v>
      </c>
      <c r="G142" s="139"/>
      <c r="H142" s="124"/>
      <c r="I142" s="15"/>
      <c r="J142" s="15"/>
      <c r="K142" s="111"/>
      <c r="L142" s="111"/>
      <c r="M142" s="15"/>
      <c r="N142" s="15"/>
      <c r="O142" s="15"/>
      <c r="P142" s="276"/>
      <c r="Q142" s="277"/>
      <c r="R142" s="15"/>
      <c r="S142" s="15"/>
      <c r="T142" s="15"/>
      <c r="U142" s="16"/>
    </row>
    <row r="143" spans="2:21" ht="18" thickBot="1" x14ac:dyDescent="0.6">
      <c r="B143" s="14"/>
      <c r="C143" s="15"/>
      <c r="D143" s="15"/>
      <c r="E143" s="15"/>
      <c r="F143" s="15"/>
      <c r="G143" s="15"/>
      <c r="H143" s="15"/>
      <c r="I143" s="15"/>
      <c r="J143" s="15"/>
      <c r="K143" s="111"/>
      <c r="L143" s="111"/>
      <c r="M143" s="15"/>
      <c r="N143" s="15"/>
      <c r="O143" s="15"/>
      <c r="P143" s="15"/>
      <c r="Q143" s="15"/>
      <c r="R143" s="15"/>
      <c r="S143" s="15"/>
      <c r="T143" s="15"/>
      <c r="U143" s="16"/>
    </row>
    <row r="144" spans="2:21" ht="23" thickBot="1" x14ac:dyDescent="0.6">
      <c r="B144" s="84" t="str">
        <f>'B③-1【管理部】予算仕訳'!$B$38</f>
        <v>1A”</v>
      </c>
      <c r="C144" s="95">
        <f>'B③-1【管理部】予算仕訳'!$C$38</f>
        <v>44316</v>
      </c>
      <c r="D144" s="123">
        <f>'B③-1【管理部】予算仕訳'!$O$41</f>
        <v>199</v>
      </c>
      <c r="E144" s="124"/>
      <c r="F144" s="123" t="str">
        <f>'B③-1【管理部】予算仕訳'!$P$41</f>
        <v>仮勘定</v>
      </c>
      <c r="G144" s="139"/>
      <c r="H144" s="124"/>
      <c r="I144" s="123" t="str">
        <f>'B③-1【管理部】予算仕訳'!$I$41</f>
        <v>管理部</v>
      </c>
      <c r="J144" s="124"/>
      <c r="K144" s="257">
        <f>'B③-1【管理部】予算仕訳'!$K$41</f>
        <v>250</v>
      </c>
      <c r="L144" s="258"/>
      <c r="M144" s="259"/>
      <c r="N144" s="252"/>
      <c r="O144" s="253"/>
      <c r="P144" s="252">
        <f>P142-N144+K144</f>
        <v>250</v>
      </c>
      <c r="Q144" s="254"/>
      <c r="R144" s="47" t="s">
        <v>382</v>
      </c>
      <c r="S144" s="255" t="s">
        <v>358</v>
      </c>
      <c r="T144" s="256"/>
      <c r="U144" s="16"/>
    </row>
    <row r="145" spans="2:21" ht="18" thickBot="1" x14ac:dyDescent="0.6">
      <c r="B145" s="14"/>
      <c r="C145" s="15"/>
      <c r="D145" s="15"/>
      <c r="E145" s="15"/>
      <c r="F145" s="15"/>
      <c r="G145" s="15"/>
      <c r="H145" s="15"/>
      <c r="I145" s="15"/>
      <c r="J145" s="15"/>
      <c r="K145" s="15"/>
      <c r="L145" s="15"/>
      <c r="M145" s="15"/>
      <c r="N145" s="15"/>
      <c r="O145" s="15"/>
      <c r="P145" s="15"/>
      <c r="Q145" s="15"/>
      <c r="R145" s="15"/>
      <c r="S145" s="15"/>
      <c r="T145" s="15"/>
      <c r="U145" s="16"/>
    </row>
    <row r="146" spans="2:21" ht="23" thickBot="1" x14ac:dyDescent="0.6">
      <c r="B146" s="84" t="str">
        <f>'B③-1【管理部】予算仕訳'!$B$44</f>
        <v>2A”</v>
      </c>
      <c r="C146" s="95">
        <f>'B③-1【管理部】予算仕訳'!$C$44</f>
        <v>44347</v>
      </c>
      <c r="D146" s="123">
        <f>'B③-1【管理部】予算仕訳'!$O$47</f>
        <v>199</v>
      </c>
      <c r="E146" s="124"/>
      <c r="F146" s="123" t="str">
        <f>'B③-1【管理部】予算仕訳'!$P$47</f>
        <v>仮勘定</v>
      </c>
      <c r="G146" s="139"/>
      <c r="H146" s="124"/>
      <c r="I146" s="123" t="str">
        <f>'B③-1【管理部】予算仕訳'!$I$47</f>
        <v>管理部</v>
      </c>
      <c r="J146" s="124"/>
      <c r="K146" s="257">
        <f>'B③-1【管理部】予算仕訳'!$K$47</f>
        <v>250</v>
      </c>
      <c r="L146" s="258"/>
      <c r="M146" s="259"/>
      <c r="N146" s="252"/>
      <c r="O146" s="253"/>
      <c r="P146" s="252">
        <f>P144-N146+K146</f>
        <v>500</v>
      </c>
      <c r="Q146" s="254"/>
      <c r="R146" s="47" t="s">
        <v>382</v>
      </c>
      <c r="S146" s="255" t="s">
        <v>359</v>
      </c>
      <c r="T146" s="256"/>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84" t="str">
        <f>'B③-1【管理部】予算仕訳'!$B$50</f>
        <v>3A”</v>
      </c>
      <c r="C148" s="95">
        <f>'B③-1【管理部】予算仕訳'!$C$50</f>
        <v>44377</v>
      </c>
      <c r="D148" s="123">
        <f>'B③-1【管理部】予算仕訳'!$O$53</f>
        <v>199</v>
      </c>
      <c r="E148" s="124"/>
      <c r="F148" s="123" t="str">
        <f>'B③-1【管理部】予算仕訳'!$P$53</f>
        <v>仮勘定</v>
      </c>
      <c r="G148" s="139"/>
      <c r="H148" s="124"/>
      <c r="I148" s="123" t="str">
        <f>'B③-1【管理部】予算仕訳'!$I$53</f>
        <v>管理部</v>
      </c>
      <c r="J148" s="124"/>
      <c r="K148" s="257">
        <f>'B③-1【管理部】予算仕訳'!$K$53</f>
        <v>250</v>
      </c>
      <c r="L148" s="258"/>
      <c r="M148" s="259"/>
      <c r="N148" s="252"/>
      <c r="O148" s="253"/>
      <c r="P148" s="252">
        <f t="shared" ref="P148" si="19">P146-N148+K148</f>
        <v>750</v>
      </c>
      <c r="Q148" s="254"/>
      <c r="R148" s="47" t="s">
        <v>382</v>
      </c>
      <c r="S148" s="255" t="s">
        <v>360</v>
      </c>
      <c r="T148" s="256"/>
      <c r="U148" s="16"/>
    </row>
    <row r="149" spans="2:21" ht="23" thickBot="1" x14ac:dyDescent="0.6">
      <c r="B149" s="14"/>
      <c r="C149" s="15"/>
      <c r="D149" s="15"/>
      <c r="E149" s="15"/>
      <c r="F149" s="15"/>
      <c r="G149" s="15"/>
      <c r="H149" s="15"/>
      <c r="I149" s="15"/>
      <c r="J149" s="15"/>
      <c r="K149" s="15"/>
      <c r="L149" s="15"/>
      <c r="M149" s="15"/>
      <c r="N149" s="252"/>
      <c r="O149" s="253"/>
      <c r="P149" s="15"/>
      <c r="Q149" s="15"/>
      <c r="R149" s="15"/>
      <c r="S149" s="15"/>
      <c r="T149" s="15"/>
      <c r="U149" s="16"/>
    </row>
    <row r="150" spans="2:21" ht="23" thickBot="1" x14ac:dyDescent="0.6">
      <c r="B150" s="84" t="str">
        <f>'B③-1【管理部】予算仕訳'!$B$56</f>
        <v>4A”</v>
      </c>
      <c r="C150" s="95">
        <f>'B③-1【管理部】予算仕訳'!$C$56</f>
        <v>44408</v>
      </c>
      <c r="D150" s="123">
        <f>'B③-1【管理部】予算仕訳'!$O$59</f>
        <v>199</v>
      </c>
      <c r="E150" s="124"/>
      <c r="F150" s="123" t="str">
        <f>'B③-1【管理部】予算仕訳'!$P$59</f>
        <v>仮勘定</v>
      </c>
      <c r="G150" s="139"/>
      <c r="H150" s="124"/>
      <c r="I150" s="123" t="str">
        <f>'B③-1【管理部】予算仕訳'!$I$59</f>
        <v>管理部</v>
      </c>
      <c r="J150" s="124"/>
      <c r="K150" s="257">
        <f>'B③-1【管理部】予算仕訳'!$K$59</f>
        <v>250</v>
      </c>
      <c r="L150" s="258"/>
      <c r="M150" s="259"/>
      <c r="N150" s="252"/>
      <c r="O150" s="253"/>
      <c r="P150" s="252">
        <f t="shared" ref="P150" si="20">P148-N150+K150</f>
        <v>1000</v>
      </c>
      <c r="Q150" s="254"/>
      <c r="R150" s="47" t="s">
        <v>382</v>
      </c>
      <c r="S150" s="255" t="s">
        <v>361</v>
      </c>
      <c r="T150" s="256"/>
      <c r="U150" s="16"/>
    </row>
    <row r="151" spans="2:21" ht="23" thickBot="1" x14ac:dyDescent="0.6">
      <c r="B151" s="14"/>
      <c r="C151" s="15"/>
      <c r="D151" s="15"/>
      <c r="E151" s="15"/>
      <c r="F151" s="15"/>
      <c r="G151" s="15"/>
      <c r="H151" s="15"/>
      <c r="I151" s="15"/>
      <c r="J151" s="15"/>
      <c r="K151" s="15"/>
      <c r="L151" s="15"/>
      <c r="M151" s="15"/>
      <c r="N151" s="252"/>
      <c r="O151" s="253"/>
      <c r="P151" s="15"/>
      <c r="Q151" s="15"/>
      <c r="R151" s="15"/>
      <c r="S151" s="15"/>
      <c r="T151" s="15"/>
      <c r="U151" s="16"/>
    </row>
    <row r="152" spans="2:21" ht="23" thickBot="1" x14ac:dyDescent="0.6">
      <c r="B152" s="84" t="str">
        <f>'B③-1【管理部】予算仕訳'!$B$62</f>
        <v>5A”</v>
      </c>
      <c r="C152" s="95">
        <f>'B③-1【管理部】予算仕訳'!$C$62</f>
        <v>44439</v>
      </c>
      <c r="D152" s="123">
        <f>'B③-1【管理部】予算仕訳'!$O$65</f>
        <v>199</v>
      </c>
      <c r="E152" s="124"/>
      <c r="F152" s="123" t="str">
        <f>'B③-1【管理部】予算仕訳'!$P$65</f>
        <v>仮勘定</v>
      </c>
      <c r="G152" s="139"/>
      <c r="H152" s="124"/>
      <c r="I152" s="123" t="str">
        <f>'B③-1【管理部】予算仕訳'!$I$65</f>
        <v>管理部</v>
      </c>
      <c r="J152" s="124"/>
      <c r="K152" s="257">
        <f>'B③-1【管理部】予算仕訳'!$K$65</f>
        <v>250</v>
      </c>
      <c r="L152" s="258"/>
      <c r="M152" s="259"/>
      <c r="N152" s="252"/>
      <c r="O152" s="253"/>
      <c r="P152" s="252">
        <f t="shared" ref="P152" si="21">P150-N152+K152</f>
        <v>1250</v>
      </c>
      <c r="Q152" s="254"/>
      <c r="R152" s="47" t="s">
        <v>382</v>
      </c>
      <c r="S152" s="255" t="s">
        <v>362</v>
      </c>
      <c r="T152" s="256"/>
      <c r="U152" s="16"/>
    </row>
    <row r="153" spans="2:21" ht="23" thickBot="1" x14ac:dyDescent="0.6">
      <c r="B153" s="14"/>
      <c r="C153" s="15"/>
      <c r="D153" s="15"/>
      <c r="E153" s="15"/>
      <c r="F153" s="15"/>
      <c r="G153" s="15"/>
      <c r="H153" s="15"/>
      <c r="I153" s="15"/>
      <c r="J153" s="15"/>
      <c r="K153" s="15"/>
      <c r="L153" s="15"/>
      <c r="M153" s="15"/>
      <c r="N153" s="252"/>
      <c r="O153" s="253"/>
      <c r="P153" s="15"/>
      <c r="Q153" s="15"/>
      <c r="R153" s="15"/>
      <c r="S153" s="15"/>
      <c r="T153" s="15"/>
      <c r="U153" s="16"/>
    </row>
    <row r="154" spans="2:21" ht="23" thickBot="1" x14ac:dyDescent="0.6">
      <c r="B154" s="84" t="str">
        <f>'B③-1【管理部】予算仕訳'!$B$68</f>
        <v>6A”</v>
      </c>
      <c r="C154" s="95">
        <f>'B③-1【管理部】予算仕訳'!$C$68</f>
        <v>44469</v>
      </c>
      <c r="D154" s="123">
        <f>'B③-1【管理部】予算仕訳'!$O$71</f>
        <v>199</v>
      </c>
      <c r="E154" s="124"/>
      <c r="F154" s="123" t="str">
        <f>'B③-1【管理部】予算仕訳'!$P$71</f>
        <v>仮勘定</v>
      </c>
      <c r="G154" s="139"/>
      <c r="H154" s="124"/>
      <c r="I154" s="123" t="str">
        <f>'B③-1【管理部】予算仕訳'!$I$71</f>
        <v>管理部</v>
      </c>
      <c r="J154" s="124"/>
      <c r="K154" s="257">
        <f>'B③-1【管理部】予算仕訳'!$K$71</f>
        <v>250</v>
      </c>
      <c r="L154" s="258"/>
      <c r="M154" s="259"/>
      <c r="N154" s="252"/>
      <c r="O154" s="253"/>
      <c r="P154" s="252">
        <f t="shared" ref="P154" si="22">P152-N154+K154</f>
        <v>1500</v>
      </c>
      <c r="Q154" s="254"/>
      <c r="R154" s="47" t="s">
        <v>382</v>
      </c>
      <c r="S154" s="255" t="s">
        <v>363</v>
      </c>
      <c r="T154" s="256"/>
      <c r="U154" s="16"/>
    </row>
    <row r="155" spans="2:21" ht="23" thickBot="1" x14ac:dyDescent="0.6">
      <c r="B155" s="14"/>
      <c r="C155" s="15"/>
      <c r="D155" s="15"/>
      <c r="E155" s="15"/>
      <c r="F155" s="15"/>
      <c r="G155" s="15"/>
      <c r="H155" s="15"/>
      <c r="I155" s="15"/>
      <c r="J155" s="15"/>
      <c r="K155" s="15"/>
      <c r="L155" s="15"/>
      <c r="M155" s="15"/>
      <c r="N155" s="252"/>
      <c r="O155" s="253"/>
      <c r="P155" s="15"/>
      <c r="Q155" s="15"/>
      <c r="R155" s="15"/>
      <c r="S155" s="15"/>
      <c r="T155" s="15"/>
      <c r="U155" s="16"/>
    </row>
    <row r="156" spans="2:21" ht="23" thickBot="1" x14ac:dyDescent="0.6">
      <c r="B156" s="84" t="str">
        <f>'B③-1【管理部】予算仕訳'!$B$74</f>
        <v>7A”</v>
      </c>
      <c r="C156" s="95">
        <f>'B③-1【管理部】予算仕訳'!$C$74</f>
        <v>44500</v>
      </c>
      <c r="D156" s="123">
        <f>'B③-1【管理部】予算仕訳'!$O$77</f>
        <v>199</v>
      </c>
      <c r="E156" s="124"/>
      <c r="F156" s="123" t="str">
        <f>'B③-1【管理部】予算仕訳'!$P$77</f>
        <v>仮勘定</v>
      </c>
      <c r="G156" s="139"/>
      <c r="H156" s="124"/>
      <c r="I156" s="123" t="str">
        <f>'B③-1【管理部】予算仕訳'!$I$77</f>
        <v>管理部</v>
      </c>
      <c r="J156" s="124"/>
      <c r="K156" s="257">
        <f>'B③-1【管理部】予算仕訳'!$K$77</f>
        <v>250</v>
      </c>
      <c r="L156" s="258"/>
      <c r="M156" s="259"/>
      <c r="N156" s="252"/>
      <c r="O156" s="253"/>
      <c r="P156" s="252">
        <f t="shared" ref="P156" si="23">P154-N156+K156</f>
        <v>1750</v>
      </c>
      <c r="Q156" s="254"/>
      <c r="R156" s="47" t="s">
        <v>382</v>
      </c>
      <c r="S156" s="255" t="s">
        <v>364</v>
      </c>
      <c r="T156" s="256"/>
      <c r="U156" s="16"/>
    </row>
    <row r="157" spans="2:21" ht="23" thickBot="1" x14ac:dyDescent="0.6">
      <c r="B157" s="14"/>
      <c r="C157" s="15"/>
      <c r="D157" s="15"/>
      <c r="E157" s="15"/>
      <c r="F157" s="15"/>
      <c r="G157" s="15"/>
      <c r="H157" s="15"/>
      <c r="I157" s="15"/>
      <c r="J157" s="15"/>
      <c r="K157" s="15"/>
      <c r="L157" s="15"/>
      <c r="M157" s="15"/>
      <c r="N157" s="252"/>
      <c r="O157" s="253"/>
      <c r="P157" s="15"/>
      <c r="Q157" s="15"/>
      <c r="R157" s="15"/>
      <c r="S157" s="15"/>
      <c r="T157" s="15"/>
      <c r="U157" s="16"/>
    </row>
    <row r="158" spans="2:21" ht="23" thickBot="1" x14ac:dyDescent="0.6">
      <c r="B158" s="84" t="str">
        <f>'B③-1【管理部】予算仕訳'!$B$80</f>
        <v>8A”</v>
      </c>
      <c r="C158" s="95">
        <f>'B③-1【管理部】予算仕訳'!$C$80</f>
        <v>44530</v>
      </c>
      <c r="D158" s="123">
        <f>'B③-1【管理部】予算仕訳'!$O$83</f>
        <v>199</v>
      </c>
      <c r="E158" s="124"/>
      <c r="F158" s="123" t="str">
        <f>'B③-1【管理部】予算仕訳'!$P$83</f>
        <v>仮勘定</v>
      </c>
      <c r="G158" s="139"/>
      <c r="H158" s="124"/>
      <c r="I158" s="123" t="str">
        <f>'B③-1【管理部】予算仕訳'!$I$83</f>
        <v>管理部</v>
      </c>
      <c r="J158" s="124"/>
      <c r="K158" s="257">
        <f>'B③-1【管理部】予算仕訳'!$K$83</f>
        <v>250</v>
      </c>
      <c r="L158" s="258"/>
      <c r="M158" s="259"/>
      <c r="N158" s="252"/>
      <c r="O158" s="253"/>
      <c r="P158" s="252">
        <f t="shared" ref="P158" si="24">P156-N158+K158</f>
        <v>2000</v>
      </c>
      <c r="Q158" s="254"/>
      <c r="R158" s="47" t="s">
        <v>382</v>
      </c>
      <c r="S158" s="255" t="s">
        <v>365</v>
      </c>
      <c r="T158" s="256"/>
      <c r="U158" s="16"/>
    </row>
    <row r="159" spans="2:21" ht="23" thickBot="1" x14ac:dyDescent="0.6">
      <c r="B159" s="14"/>
      <c r="C159" s="15"/>
      <c r="D159" s="15"/>
      <c r="E159" s="15"/>
      <c r="F159" s="15"/>
      <c r="G159" s="15"/>
      <c r="H159" s="15"/>
      <c r="I159" s="15"/>
      <c r="J159" s="15"/>
      <c r="K159" s="15"/>
      <c r="L159" s="15"/>
      <c r="M159" s="15"/>
      <c r="N159" s="252"/>
      <c r="O159" s="253"/>
      <c r="P159" s="15"/>
      <c r="Q159" s="15"/>
      <c r="R159" s="15"/>
      <c r="S159" s="15"/>
      <c r="T159" s="15"/>
      <c r="U159" s="16"/>
    </row>
    <row r="160" spans="2:21" ht="23" thickBot="1" x14ac:dyDescent="0.6">
      <c r="B160" s="84" t="str">
        <f>'B③-1【管理部】予算仕訳'!$B$86</f>
        <v>9A”</v>
      </c>
      <c r="C160" s="95">
        <f>'B③-1【管理部】予算仕訳'!$C$86</f>
        <v>44561</v>
      </c>
      <c r="D160" s="123">
        <f>'B③-1【管理部】予算仕訳'!$O$89</f>
        <v>199</v>
      </c>
      <c r="E160" s="124"/>
      <c r="F160" s="123" t="str">
        <f>'B③-1【管理部】予算仕訳'!$P$89</f>
        <v>仮勘定</v>
      </c>
      <c r="G160" s="139"/>
      <c r="H160" s="124"/>
      <c r="I160" s="123" t="str">
        <f>'B③-1【管理部】予算仕訳'!$I$89</f>
        <v>管理部</v>
      </c>
      <c r="J160" s="124"/>
      <c r="K160" s="257">
        <f>'B③-1【管理部】予算仕訳'!$K$89</f>
        <v>250</v>
      </c>
      <c r="L160" s="258"/>
      <c r="M160" s="259"/>
      <c r="N160" s="252"/>
      <c r="O160" s="253"/>
      <c r="P160" s="252">
        <f t="shared" ref="P160" si="25">P158-N160+K160</f>
        <v>2250</v>
      </c>
      <c r="Q160" s="254"/>
      <c r="R160" s="47" t="s">
        <v>382</v>
      </c>
      <c r="S160" s="255" t="s">
        <v>366</v>
      </c>
      <c r="T160" s="256"/>
      <c r="U160" s="16"/>
    </row>
    <row r="161" spans="2:21" ht="23" thickBot="1" x14ac:dyDescent="0.6">
      <c r="B161" s="14"/>
      <c r="C161" s="15"/>
      <c r="D161" s="15"/>
      <c r="E161" s="15"/>
      <c r="F161" s="15"/>
      <c r="G161" s="15"/>
      <c r="H161" s="15"/>
      <c r="I161" s="15"/>
      <c r="J161" s="15"/>
      <c r="K161" s="15"/>
      <c r="L161" s="15"/>
      <c r="M161" s="15"/>
      <c r="N161" s="252"/>
      <c r="O161" s="253"/>
      <c r="P161" s="15"/>
      <c r="Q161" s="15"/>
      <c r="R161" s="15"/>
      <c r="S161" s="15"/>
      <c r="T161" s="15"/>
      <c r="U161" s="16"/>
    </row>
    <row r="162" spans="2:21" ht="23" thickBot="1" x14ac:dyDescent="0.6">
      <c r="B162" s="84" t="str">
        <f>'B③-1【管理部】予算仕訳'!$B$92</f>
        <v>10A”</v>
      </c>
      <c r="C162" s="95">
        <f>'B③-1【管理部】予算仕訳'!$C$92</f>
        <v>44592</v>
      </c>
      <c r="D162" s="123">
        <f>'B③-1【管理部】予算仕訳'!$O$95</f>
        <v>199</v>
      </c>
      <c r="E162" s="124"/>
      <c r="F162" s="123" t="str">
        <f>'B③-1【管理部】予算仕訳'!$P$95</f>
        <v>仮勘定</v>
      </c>
      <c r="G162" s="139"/>
      <c r="H162" s="124"/>
      <c r="I162" s="123" t="str">
        <f>'B③-1【管理部】予算仕訳'!$I$95</f>
        <v>管理部</v>
      </c>
      <c r="J162" s="124"/>
      <c r="K162" s="257">
        <f>'B③-1【管理部】予算仕訳'!$K$95</f>
        <v>250</v>
      </c>
      <c r="L162" s="258"/>
      <c r="M162" s="259"/>
      <c r="N162" s="252"/>
      <c r="O162" s="253"/>
      <c r="P162" s="252">
        <f t="shared" ref="P162" si="26">P160-N162+K162</f>
        <v>2500</v>
      </c>
      <c r="Q162" s="254"/>
      <c r="R162" s="47" t="s">
        <v>382</v>
      </c>
      <c r="S162" s="255" t="s">
        <v>367</v>
      </c>
      <c r="T162" s="256"/>
      <c r="U162" s="16"/>
    </row>
    <row r="163" spans="2:21" ht="23" thickBot="1" x14ac:dyDescent="0.6">
      <c r="B163" s="14"/>
      <c r="C163" s="15"/>
      <c r="D163" s="15"/>
      <c r="E163" s="15"/>
      <c r="F163" s="15"/>
      <c r="G163" s="15"/>
      <c r="H163" s="15"/>
      <c r="I163" s="15"/>
      <c r="J163" s="15"/>
      <c r="K163" s="15"/>
      <c r="L163" s="15"/>
      <c r="M163" s="15"/>
      <c r="N163" s="252"/>
      <c r="O163" s="253"/>
      <c r="P163" s="15"/>
      <c r="Q163" s="15"/>
      <c r="R163" s="15"/>
      <c r="S163" s="15"/>
      <c r="T163" s="15"/>
      <c r="U163" s="16"/>
    </row>
    <row r="164" spans="2:21" ht="23" thickBot="1" x14ac:dyDescent="0.6">
      <c r="B164" s="84" t="str">
        <f>'B③-1【管理部】予算仕訳'!$B$98</f>
        <v>11A”</v>
      </c>
      <c r="C164" s="95">
        <f>'B③-1【管理部】予算仕訳'!$C$98</f>
        <v>44620</v>
      </c>
      <c r="D164" s="123">
        <f>'B③-1【管理部】予算仕訳'!$O$101</f>
        <v>199</v>
      </c>
      <c r="E164" s="124"/>
      <c r="F164" s="123" t="str">
        <f>'B③-1【管理部】予算仕訳'!$P$101</f>
        <v>仮勘定</v>
      </c>
      <c r="G164" s="139"/>
      <c r="H164" s="124"/>
      <c r="I164" s="123" t="str">
        <f>'B③-1【管理部】予算仕訳'!$I$101</f>
        <v>管理部</v>
      </c>
      <c r="J164" s="124"/>
      <c r="K164" s="257">
        <f>'B③-1【管理部】予算仕訳'!$K$101</f>
        <v>250</v>
      </c>
      <c r="L164" s="258"/>
      <c r="M164" s="259"/>
      <c r="N164" s="252"/>
      <c r="O164" s="253"/>
      <c r="P164" s="252">
        <f t="shared" ref="P164" si="27">P162-N164+K164</f>
        <v>2750</v>
      </c>
      <c r="Q164" s="254"/>
      <c r="R164" s="47" t="s">
        <v>382</v>
      </c>
      <c r="S164" s="255" t="s">
        <v>368</v>
      </c>
      <c r="T164" s="256"/>
      <c r="U164" s="16"/>
    </row>
    <row r="165" spans="2:21" ht="23" thickBot="1" x14ac:dyDescent="0.6">
      <c r="B165" s="14"/>
      <c r="C165" s="15"/>
      <c r="D165" s="15"/>
      <c r="E165" s="15"/>
      <c r="F165" s="15"/>
      <c r="G165" s="15"/>
      <c r="H165" s="15"/>
      <c r="I165" s="15"/>
      <c r="J165" s="15"/>
      <c r="K165" s="15"/>
      <c r="L165" s="15"/>
      <c r="M165" s="15"/>
      <c r="N165" s="252"/>
      <c r="O165" s="253"/>
      <c r="P165" s="15"/>
      <c r="Q165" s="15"/>
      <c r="R165" s="15"/>
      <c r="S165" s="15"/>
      <c r="T165" s="15"/>
      <c r="U165" s="16"/>
    </row>
    <row r="166" spans="2:21" ht="23" thickBot="1" x14ac:dyDescent="0.6">
      <c r="B166" s="84" t="str">
        <f>'B③-1【管理部】予算仕訳'!$B$104</f>
        <v>12A”</v>
      </c>
      <c r="C166" s="95">
        <f>'B③-1【管理部】予算仕訳'!$C$104</f>
        <v>44651</v>
      </c>
      <c r="D166" s="123">
        <f>'B③-1【管理部】予算仕訳'!$O$107</f>
        <v>199</v>
      </c>
      <c r="E166" s="124"/>
      <c r="F166" s="123" t="str">
        <f>'B③-1【管理部】予算仕訳'!$P$107</f>
        <v>仮勘定</v>
      </c>
      <c r="G166" s="139"/>
      <c r="H166" s="124"/>
      <c r="I166" s="123" t="str">
        <f>'B③-1【管理部】予算仕訳'!$I$107</f>
        <v>管理部</v>
      </c>
      <c r="J166" s="124"/>
      <c r="K166" s="257"/>
      <c r="L166" s="258"/>
      <c r="M166" s="259"/>
      <c r="N166" s="252"/>
      <c r="O166" s="253"/>
      <c r="P166" s="252"/>
      <c r="Q166" s="254"/>
      <c r="R166" s="47" t="s">
        <v>382</v>
      </c>
      <c r="S166" s="255" t="s">
        <v>369</v>
      </c>
      <c r="T166" s="256"/>
      <c r="U166" s="16"/>
    </row>
    <row r="167" spans="2:21" x14ac:dyDescent="0.55000000000000004">
      <c r="B167" s="17"/>
      <c r="C167" s="110"/>
      <c r="D167" s="110"/>
      <c r="E167" s="110"/>
      <c r="F167" s="110"/>
      <c r="G167" s="110"/>
      <c r="H167" s="110"/>
      <c r="I167" s="110"/>
      <c r="J167" s="110"/>
      <c r="K167" s="110"/>
      <c r="L167" s="110"/>
      <c r="M167" s="110"/>
      <c r="N167" s="110"/>
      <c r="O167" s="110"/>
      <c r="P167" s="110"/>
      <c r="Q167" s="110"/>
      <c r="R167" s="110"/>
      <c r="S167" s="110"/>
      <c r="T167" s="110"/>
      <c r="U167" s="18"/>
    </row>
  </sheetData>
  <mergeCells count="495">
    <mergeCell ref="I52:J52"/>
    <mergeCell ref="D48:E48"/>
    <mergeCell ref="F48:H48"/>
    <mergeCell ref="N64:O64"/>
    <mergeCell ref="P64:Q64"/>
    <mergeCell ref="S64:T64"/>
    <mergeCell ref="N58:O58"/>
    <mergeCell ref="P58:Q58"/>
    <mergeCell ref="S58:T58"/>
    <mergeCell ref="N60:O60"/>
    <mergeCell ref="P60:Q60"/>
    <mergeCell ref="S60:T60"/>
    <mergeCell ref="N61:O61"/>
    <mergeCell ref="N59:O59"/>
    <mergeCell ref="N63:O63"/>
    <mergeCell ref="N62:O62"/>
    <mergeCell ref="P62:Q62"/>
    <mergeCell ref="S62:T62"/>
    <mergeCell ref="N47:O47"/>
    <mergeCell ref="N48:O48"/>
    <mergeCell ref="P48:Q48"/>
    <mergeCell ref="S48:T48"/>
    <mergeCell ref="N49:O49"/>
    <mergeCell ref="S52:T52"/>
    <mergeCell ref="N53:O53"/>
    <mergeCell ref="N54:O54"/>
    <mergeCell ref="P54:Q54"/>
    <mergeCell ref="S54:T54"/>
    <mergeCell ref="S114:T114"/>
    <mergeCell ref="D116:E116"/>
    <mergeCell ref="F116:H116"/>
    <mergeCell ref="I116:J116"/>
    <mergeCell ref="K116:M116"/>
    <mergeCell ref="N116:O116"/>
    <mergeCell ref="P116:Q116"/>
    <mergeCell ref="S116:T116"/>
    <mergeCell ref="N115:O115"/>
    <mergeCell ref="B20:T20"/>
    <mergeCell ref="B21:T21"/>
    <mergeCell ref="B22:H22"/>
    <mergeCell ref="I22:O22"/>
    <mergeCell ref="P22:T22"/>
    <mergeCell ref="B29:H29"/>
    <mergeCell ref="I29:O29"/>
    <mergeCell ref="P29:T29"/>
    <mergeCell ref="B24:T24"/>
    <mergeCell ref="B25:H25"/>
    <mergeCell ref="I25:O25"/>
    <mergeCell ref="P25:T25"/>
    <mergeCell ref="B27:H27"/>
    <mergeCell ref="I27:O27"/>
    <mergeCell ref="P27:T2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I48:J48"/>
    <mergeCell ref="K48:M48"/>
    <mergeCell ref="D60:E60"/>
    <mergeCell ref="F60:H60"/>
    <mergeCell ref="I60:J60"/>
    <mergeCell ref="K60:M60"/>
    <mergeCell ref="B68:C68"/>
    <mergeCell ref="F68:J68"/>
    <mergeCell ref="B69:C69"/>
    <mergeCell ref="F69:J69"/>
    <mergeCell ref="D58:E58"/>
    <mergeCell ref="F58:H58"/>
    <mergeCell ref="I58:J58"/>
    <mergeCell ref="K58:M58"/>
    <mergeCell ref="D64:E64"/>
    <mergeCell ref="F64:H64"/>
    <mergeCell ref="I64:J64"/>
    <mergeCell ref="K64:M64"/>
    <mergeCell ref="D62:E62"/>
    <mergeCell ref="F62:H62"/>
    <mergeCell ref="I62:J62"/>
    <mergeCell ref="K62:M62"/>
    <mergeCell ref="D54:E54"/>
    <mergeCell ref="F54:H54"/>
    <mergeCell ref="P142:Q142"/>
    <mergeCell ref="F142:H142"/>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D144:E144"/>
    <mergeCell ref="I144:J144"/>
    <mergeCell ref="K144:M144"/>
    <mergeCell ref="N144:O144"/>
    <mergeCell ref="S144:T14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N149:O149"/>
    <mergeCell ref="N151:O151"/>
    <mergeCell ref="N161:O161"/>
    <mergeCell ref="D162:E162"/>
    <mergeCell ref="F162:H162"/>
    <mergeCell ref="I162:J162"/>
    <mergeCell ref="K162:M162"/>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S158:T158"/>
    <mergeCell ref="N159:O159"/>
    <mergeCell ref="D160:E160"/>
    <mergeCell ref="I38:J39"/>
    <mergeCell ref="K39:M39"/>
    <mergeCell ref="F160:H160"/>
    <mergeCell ref="I160:J160"/>
    <mergeCell ref="K160:M160"/>
    <mergeCell ref="N160:O160"/>
    <mergeCell ref="P160:Q160"/>
    <mergeCell ref="S160:T160"/>
    <mergeCell ref="B66:T66"/>
    <mergeCell ref="L69:M69"/>
    <mergeCell ref="B70:C70"/>
    <mergeCell ref="F70:J70"/>
    <mergeCell ref="B72:B73"/>
    <mergeCell ref="C72:C73"/>
    <mergeCell ref="N73:O73"/>
    <mergeCell ref="F74:H74"/>
    <mergeCell ref="P74:Q74"/>
    <mergeCell ref="D80:E80"/>
    <mergeCell ref="F80:H80"/>
    <mergeCell ref="I80:J80"/>
    <mergeCell ref="K80:M80"/>
    <mergeCell ref="P80:Q80"/>
    <mergeCell ref="S80:T80"/>
    <mergeCell ref="P73:Q73"/>
    <mergeCell ref="P44:Q44"/>
    <mergeCell ref="S44:T44"/>
    <mergeCell ref="N46:O46"/>
    <mergeCell ref="P46:Q46"/>
    <mergeCell ref="S46:T46"/>
    <mergeCell ref="B32:T32"/>
    <mergeCell ref="B34:C34"/>
    <mergeCell ref="F34:J34"/>
    <mergeCell ref="K38:M38"/>
    <mergeCell ref="N38:O38"/>
    <mergeCell ref="P38:Q38"/>
    <mergeCell ref="R38:R39"/>
    <mergeCell ref="S38:T39"/>
    <mergeCell ref="N39:O39"/>
    <mergeCell ref="P39:Q39"/>
    <mergeCell ref="B35:C35"/>
    <mergeCell ref="F35:J35"/>
    <mergeCell ref="L35:M35"/>
    <mergeCell ref="B36:C36"/>
    <mergeCell ref="F36:J36"/>
    <mergeCell ref="B38:B39"/>
    <mergeCell ref="C38:C39"/>
    <mergeCell ref="D38:E39"/>
    <mergeCell ref="F38:H39"/>
    <mergeCell ref="D46:E46"/>
    <mergeCell ref="F46:H46"/>
    <mergeCell ref="I46:J46"/>
    <mergeCell ref="K46:M46"/>
    <mergeCell ref="D44:E44"/>
    <mergeCell ref="F44:H44"/>
    <mergeCell ref="I44:J44"/>
    <mergeCell ref="K44:M44"/>
    <mergeCell ref="N44:O44"/>
    <mergeCell ref="P40:Q40"/>
    <mergeCell ref="D42:E42"/>
    <mergeCell ref="F42:H42"/>
    <mergeCell ref="I42:J42"/>
    <mergeCell ref="K42:M42"/>
    <mergeCell ref="N42:O42"/>
    <mergeCell ref="P42:Q42"/>
    <mergeCell ref="S42:T42"/>
    <mergeCell ref="F40:H40"/>
    <mergeCell ref="S50:T50"/>
    <mergeCell ref="D52:E52"/>
    <mergeCell ref="F52:H52"/>
    <mergeCell ref="N57:O57"/>
    <mergeCell ref="N55:O55"/>
    <mergeCell ref="D56:E56"/>
    <mergeCell ref="F56:H56"/>
    <mergeCell ref="I56:J56"/>
    <mergeCell ref="K56:M56"/>
    <mergeCell ref="N56:O56"/>
    <mergeCell ref="P56:Q56"/>
    <mergeCell ref="S56:T56"/>
    <mergeCell ref="N51:O51"/>
    <mergeCell ref="K52:M52"/>
    <mergeCell ref="N52:O52"/>
    <mergeCell ref="P52:Q52"/>
    <mergeCell ref="D50:E50"/>
    <mergeCell ref="F50:H50"/>
    <mergeCell ref="I50:J50"/>
    <mergeCell ref="K50:M50"/>
    <mergeCell ref="N50:O50"/>
    <mergeCell ref="P50:Q50"/>
    <mergeCell ref="I54:J54"/>
    <mergeCell ref="K54:M54"/>
    <mergeCell ref="I72:J73"/>
    <mergeCell ref="K72:M72"/>
    <mergeCell ref="N72:O72"/>
    <mergeCell ref="P72:Q72"/>
    <mergeCell ref="R72:R73"/>
    <mergeCell ref="S72:T73"/>
    <mergeCell ref="K73:M73"/>
    <mergeCell ref="D76:E76"/>
    <mergeCell ref="F76:H76"/>
    <mergeCell ref="I76:J76"/>
    <mergeCell ref="K76:M76"/>
    <mergeCell ref="N76:O76"/>
    <mergeCell ref="P76:Q76"/>
    <mergeCell ref="S76:T76"/>
    <mergeCell ref="D72:E73"/>
    <mergeCell ref="F72:H73"/>
    <mergeCell ref="N87:O87"/>
    <mergeCell ref="N85:O85"/>
    <mergeCell ref="N83:O83"/>
    <mergeCell ref="N81:O81"/>
    <mergeCell ref="N86:O86"/>
    <mergeCell ref="N88:O88"/>
    <mergeCell ref="N90:O90"/>
    <mergeCell ref="N92:O92"/>
    <mergeCell ref="N94:O94"/>
    <mergeCell ref="N82:O82"/>
    <mergeCell ref="N84:O84"/>
    <mergeCell ref="B103:C103"/>
    <mergeCell ref="F103:J103"/>
    <mergeCell ref="L103:M103"/>
    <mergeCell ref="N97:O97"/>
    <mergeCell ref="N95:O95"/>
    <mergeCell ref="D98:E98"/>
    <mergeCell ref="F98:H98"/>
    <mergeCell ref="I98:J98"/>
    <mergeCell ref="K98:M98"/>
    <mergeCell ref="N98:O98"/>
    <mergeCell ref="D96:E96"/>
    <mergeCell ref="F96:H96"/>
    <mergeCell ref="I96:J96"/>
    <mergeCell ref="K96:M96"/>
    <mergeCell ref="B100:T100"/>
    <mergeCell ref="B102:C102"/>
    <mergeCell ref="F102:J102"/>
    <mergeCell ref="P98:Q98"/>
    <mergeCell ref="S98:T98"/>
    <mergeCell ref="N96:O96"/>
    <mergeCell ref="P96:Q96"/>
    <mergeCell ref="S96:T96"/>
    <mergeCell ref="R106:R107"/>
    <mergeCell ref="S106:T107"/>
    <mergeCell ref="K107:M107"/>
    <mergeCell ref="N107:O107"/>
    <mergeCell ref="P107:Q107"/>
    <mergeCell ref="B104:C104"/>
    <mergeCell ref="F104:J104"/>
    <mergeCell ref="B106:B107"/>
    <mergeCell ref="C106:C107"/>
    <mergeCell ref="D106:E107"/>
    <mergeCell ref="F106:H107"/>
    <mergeCell ref="I106:J107"/>
    <mergeCell ref="S110:T110"/>
    <mergeCell ref="F108:H108"/>
    <mergeCell ref="P108:Q108"/>
    <mergeCell ref="D110:E110"/>
    <mergeCell ref="F110:H110"/>
    <mergeCell ref="I110:J110"/>
    <mergeCell ref="K110:M110"/>
    <mergeCell ref="N110:O110"/>
    <mergeCell ref="P110:Q110"/>
    <mergeCell ref="S112:T11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D112:E112"/>
    <mergeCell ref="F112:H112"/>
    <mergeCell ref="I112:J112"/>
    <mergeCell ref="K112:M112"/>
    <mergeCell ref="N112:O112"/>
    <mergeCell ref="D114:E114"/>
    <mergeCell ref="F114:H114"/>
    <mergeCell ref="I114:J114"/>
    <mergeCell ref="K114:M114"/>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N127:O127"/>
    <mergeCell ref="D78:E78"/>
    <mergeCell ref="F78:H78"/>
    <mergeCell ref="I78:J78"/>
    <mergeCell ref="K78:M78"/>
    <mergeCell ref="N78:O78"/>
    <mergeCell ref="P78:Q78"/>
    <mergeCell ref="S78:T78"/>
    <mergeCell ref="D82:E82"/>
    <mergeCell ref="F82:H82"/>
    <mergeCell ref="I82:J82"/>
    <mergeCell ref="K82:M82"/>
    <mergeCell ref="P82:Q82"/>
    <mergeCell ref="S82:T82"/>
    <mergeCell ref="N80:O80"/>
    <mergeCell ref="D84:E84"/>
    <mergeCell ref="F84:H84"/>
    <mergeCell ref="I84:J84"/>
    <mergeCell ref="K84:M84"/>
    <mergeCell ref="P84:Q84"/>
    <mergeCell ref="S84:T84"/>
    <mergeCell ref="D86:E86"/>
    <mergeCell ref="F86:H86"/>
    <mergeCell ref="I86:J86"/>
    <mergeCell ref="K86:M86"/>
    <mergeCell ref="P86:Q86"/>
    <mergeCell ref="S86:T86"/>
    <mergeCell ref="S92:T92"/>
    <mergeCell ref="D94:E94"/>
    <mergeCell ref="F94:H94"/>
    <mergeCell ref="I94:J94"/>
    <mergeCell ref="K94:M94"/>
    <mergeCell ref="P94:Q94"/>
    <mergeCell ref="S94:T94"/>
    <mergeCell ref="D88:E88"/>
    <mergeCell ref="F88:H88"/>
    <mergeCell ref="I88:J88"/>
    <mergeCell ref="K88:M88"/>
    <mergeCell ref="P88:Q88"/>
    <mergeCell ref="S88:T88"/>
    <mergeCell ref="D90:E90"/>
    <mergeCell ref="F90:H90"/>
    <mergeCell ref="I90:J90"/>
    <mergeCell ref="K90:M90"/>
    <mergeCell ref="P90:Q90"/>
    <mergeCell ref="S90:T90"/>
    <mergeCell ref="N93:O93"/>
    <mergeCell ref="N91:O91"/>
    <mergeCell ref="N89:O89"/>
    <mergeCell ref="F122:H122"/>
    <mergeCell ref="I122:J122"/>
    <mergeCell ref="K122:M122"/>
    <mergeCell ref="N122:O122"/>
    <mergeCell ref="D92:E92"/>
    <mergeCell ref="F92:H92"/>
    <mergeCell ref="I92:J92"/>
    <mergeCell ref="K92:M92"/>
    <mergeCell ref="P92:Q92"/>
    <mergeCell ref="K106:M106"/>
    <mergeCell ref="N106:O106"/>
    <mergeCell ref="P106:Q106"/>
    <mergeCell ref="N114:O114"/>
    <mergeCell ref="P114:Q114"/>
    <mergeCell ref="P112:Q112"/>
    <mergeCell ref="N129:O129"/>
    <mergeCell ref="N131:O131"/>
    <mergeCell ref="B134:T134"/>
    <mergeCell ref="B136:C136"/>
    <mergeCell ref="F136:J136"/>
    <mergeCell ref="B137:C137"/>
    <mergeCell ref="F137:J137"/>
    <mergeCell ref="L137:M137"/>
    <mergeCell ref="N117:O117"/>
    <mergeCell ref="N119:O119"/>
    <mergeCell ref="N121:O121"/>
    <mergeCell ref="N123:O123"/>
    <mergeCell ref="N125:O125"/>
    <mergeCell ref="P122:Q122"/>
    <mergeCell ref="S122:T122"/>
    <mergeCell ref="D124:E124"/>
    <mergeCell ref="F124:H124"/>
    <mergeCell ref="I124:J124"/>
    <mergeCell ref="K124:M124"/>
    <mergeCell ref="N124:O124"/>
    <mergeCell ref="P124:Q124"/>
    <mergeCell ref="S124:T124"/>
    <mergeCell ref="D122:E122"/>
    <mergeCell ref="B138:C138"/>
    <mergeCell ref="F138:J138"/>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B140:B141"/>
    <mergeCell ref="C140:C141"/>
    <mergeCell ref="D140:E141"/>
    <mergeCell ref="F140:H141"/>
    <mergeCell ref="I140:J141"/>
    <mergeCell ref="R140:R141"/>
    <mergeCell ref="S140:T141"/>
    <mergeCell ref="K141:M141"/>
    <mergeCell ref="N141:O141"/>
    <mergeCell ref="P141:Q141"/>
    <mergeCell ref="K140:M140"/>
    <mergeCell ref="N140:O140"/>
    <mergeCell ref="P140:Q140"/>
    <mergeCell ref="N153:O153"/>
    <mergeCell ref="N155:O155"/>
    <mergeCell ref="N157:O157"/>
    <mergeCell ref="D158:E158"/>
    <mergeCell ref="F158:H158"/>
    <mergeCell ref="I158:J158"/>
    <mergeCell ref="K158:M158"/>
    <mergeCell ref="N158:O158"/>
    <mergeCell ref="P158:Q158"/>
    <mergeCell ref="N162:O162"/>
    <mergeCell ref="P162:Q162"/>
    <mergeCell ref="S162:T162"/>
    <mergeCell ref="N163:O163"/>
    <mergeCell ref="D164:E164"/>
    <mergeCell ref="F164:H164"/>
    <mergeCell ref="I164:J164"/>
    <mergeCell ref="S164:T164"/>
    <mergeCell ref="D166:E166"/>
    <mergeCell ref="I166:J166"/>
    <mergeCell ref="K166:M166"/>
    <mergeCell ref="N166:O166"/>
    <mergeCell ref="S166:T166"/>
    <mergeCell ref="P166:Q166"/>
    <mergeCell ref="F166:H166"/>
    <mergeCell ref="K164:M164"/>
    <mergeCell ref="N164:O164"/>
    <mergeCell ref="P164:Q164"/>
    <mergeCell ref="N165:O165"/>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T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9" width="13.83203125" style="1" customWidth="1"/>
    <col min="20" max="20" width="17.08203125" style="1" customWidth="1"/>
    <col min="21" max="21" width="10.4140625" style="1" bestFit="1" customWidth="1"/>
    <col min="22" max="16384" width="8.6640625" style="1"/>
  </cols>
  <sheetData>
    <row r="1" spans="2:20" ht="25.5" x14ac:dyDescent="0.85">
      <c r="B1" s="73" t="s">
        <v>26</v>
      </c>
      <c r="C1" s="74"/>
      <c r="D1" s="74"/>
      <c r="E1" s="74"/>
      <c r="F1" s="74"/>
      <c r="G1" s="74"/>
      <c r="H1" s="74"/>
      <c r="I1" s="74"/>
      <c r="J1" s="74"/>
      <c r="K1" s="75"/>
      <c r="L1" s="75"/>
      <c r="M1" s="75"/>
      <c r="N1" s="75"/>
      <c r="O1" s="75"/>
      <c r="P1" s="75"/>
      <c r="Q1" s="75"/>
      <c r="R1" s="75"/>
      <c r="S1" s="76"/>
      <c r="T1" s="77"/>
    </row>
    <row r="2" spans="2:20" ht="38" x14ac:dyDescent="1.25">
      <c r="B2" s="240" t="s">
        <v>27</v>
      </c>
      <c r="C2" s="241"/>
      <c r="D2" s="241"/>
      <c r="E2" s="241"/>
      <c r="F2" s="241"/>
      <c r="G2" s="241"/>
      <c r="H2" s="241"/>
      <c r="I2" s="241"/>
      <c r="J2" s="242" t="str">
        <f>A①_営業部_入力!J2</f>
        <v>第4-6問</v>
      </c>
      <c r="K2" s="242"/>
      <c r="L2" s="242"/>
      <c r="M2" s="113" t="str">
        <f>A①_営業部_入力!M2</f>
        <v>部門別月次予算PL（その４-6）</v>
      </c>
      <c r="N2" s="113"/>
      <c r="O2" s="113"/>
      <c r="P2" s="113"/>
      <c r="Q2" s="113"/>
      <c r="R2" s="113"/>
      <c r="S2" s="113"/>
      <c r="T2" s="78"/>
    </row>
    <row r="3" spans="2:20" ht="31.5" x14ac:dyDescent="1.05">
      <c r="B3" s="109" t="str">
        <f>B⓵_マスタ登録!B3</f>
        <v>②予算会計システム（その5【管理部】：入力画面→予算仕訳→予算元帳→予算PL）</v>
      </c>
      <c r="C3" s="79"/>
      <c r="D3" s="80"/>
      <c r="E3" s="80"/>
      <c r="F3" s="80"/>
      <c r="G3" s="79"/>
      <c r="H3" s="80"/>
      <c r="I3" s="80"/>
      <c r="J3" s="81"/>
      <c r="K3" s="82"/>
      <c r="L3" s="82"/>
      <c r="M3" s="82"/>
      <c r="N3" s="82"/>
      <c r="O3" s="82"/>
      <c r="P3" s="81" t="s">
        <v>53</v>
      </c>
      <c r="Q3" s="82"/>
      <c r="R3" s="82"/>
      <c r="S3" s="82"/>
      <c r="T3" s="83"/>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B⓵_マスタ登録!B11</f>
        <v>2</v>
      </c>
      <c r="C7" s="167" t="str">
        <f>B⓵_マスタ登録!C11</f>
        <v>予算会計システム</v>
      </c>
      <c r="D7" s="168"/>
      <c r="E7" s="169"/>
      <c r="F7" s="11">
        <f>B⓵_マスタ登録!F11</f>
        <v>1</v>
      </c>
      <c r="G7" s="170" t="s">
        <v>381</v>
      </c>
      <c r="H7" s="170"/>
      <c r="I7" s="170"/>
      <c r="J7" s="290" t="str">
        <f>B⓵_マスタ登録!J11</f>
        <v>予算FS範囲</v>
      </c>
      <c r="K7" s="291"/>
      <c r="L7" s="225" t="str">
        <f>B⓵_マスタ登録!L11</f>
        <v>予算ＰＬ</v>
      </c>
      <c r="M7" s="205"/>
      <c r="N7" s="205"/>
      <c r="O7" s="226"/>
      <c r="P7" s="70" t="str">
        <f>B⓵_マスタ登録!P11</f>
        <v>仕訳形式①</v>
      </c>
      <c r="Q7" s="206" t="str">
        <f>B⓵_マスタ登録!Q11</f>
        <v>予算仕訳</v>
      </c>
      <c r="R7" s="208"/>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
        <v>374</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1:20" ht="19.75" customHeight="1" thickBot="1" x14ac:dyDescent="0.6">
      <c r="B17" s="46"/>
      <c r="C17" s="47"/>
      <c r="D17" s="134" t="s">
        <v>61</v>
      </c>
      <c r="E17" s="135"/>
      <c r="F17" s="47"/>
      <c r="G17" s="47" t="s">
        <v>95</v>
      </c>
      <c r="H17" s="47"/>
      <c r="I17" s="47"/>
      <c r="J17" s="47"/>
      <c r="K17" s="47"/>
      <c r="L17" s="47"/>
      <c r="M17" s="47"/>
      <c r="N17" s="47"/>
      <c r="O17" s="47"/>
      <c r="P17" s="47"/>
      <c r="Q17" s="47"/>
      <c r="R17" s="47"/>
      <c r="S17" s="47"/>
      <c r="T17" s="48"/>
    </row>
    <row r="18" spans="1:20" ht="19.75" customHeight="1" thickBot="1" x14ac:dyDescent="0.6">
      <c r="B18" s="46"/>
      <c r="C18" s="47"/>
      <c r="D18" s="123" t="s">
        <v>259</v>
      </c>
      <c r="E18" s="124"/>
      <c r="F18" s="47"/>
      <c r="G18" s="47" t="s">
        <v>328</v>
      </c>
      <c r="H18" s="47"/>
      <c r="I18" s="47"/>
      <c r="J18" s="47"/>
      <c r="K18" s="47"/>
      <c r="L18" s="47"/>
      <c r="M18" s="47"/>
      <c r="N18" s="47"/>
      <c r="O18" s="47"/>
      <c r="P18" s="47"/>
      <c r="Q18" s="47"/>
      <c r="R18" s="47"/>
      <c r="S18" s="47"/>
      <c r="T18" s="48"/>
    </row>
    <row r="19" spans="1:20" ht="19.75" customHeight="1" x14ac:dyDescent="0.55000000000000004">
      <c r="B19" s="46"/>
      <c r="C19" s="47"/>
      <c r="D19" s="98"/>
      <c r="E19" s="98"/>
      <c r="F19" s="47"/>
      <c r="G19" s="47"/>
      <c r="H19" s="47"/>
      <c r="I19" s="47"/>
      <c r="J19" s="47"/>
      <c r="K19" s="47"/>
      <c r="L19" s="47"/>
      <c r="M19" s="47"/>
      <c r="N19" s="47"/>
      <c r="O19" s="47"/>
      <c r="P19" s="47"/>
      <c r="Q19" s="47"/>
      <c r="R19" s="47"/>
      <c r="S19" s="47"/>
      <c r="T19" s="48"/>
    </row>
    <row r="20" spans="1:20" ht="19.75" customHeight="1" thickBot="1" x14ac:dyDescent="0.6">
      <c r="B20" s="292" t="s">
        <v>192</v>
      </c>
      <c r="C20" s="292"/>
      <c r="D20" s="292"/>
      <c r="E20" s="292"/>
      <c r="F20" s="47"/>
      <c r="G20" s="47"/>
      <c r="H20" s="47"/>
      <c r="I20" s="47"/>
      <c r="J20" s="47"/>
      <c r="K20" s="47"/>
      <c r="L20" s="47"/>
      <c r="M20" s="47"/>
      <c r="N20" s="47"/>
      <c r="O20" s="47"/>
      <c r="P20" s="47"/>
      <c r="Q20" s="47"/>
      <c r="R20" s="47"/>
      <c r="S20" s="47"/>
      <c r="T20" s="48"/>
    </row>
    <row r="21" spans="1:20" ht="19.75" customHeight="1" thickBot="1" x14ac:dyDescent="0.6">
      <c r="B21" s="239" t="s">
        <v>63</v>
      </c>
      <c r="C21" s="137"/>
      <c r="D21" s="136" t="s">
        <v>64</v>
      </c>
      <c r="E21" s="138"/>
      <c r="F21" s="138"/>
      <c r="G21" s="137"/>
      <c r="H21" s="123" t="s">
        <v>65</v>
      </c>
      <c r="I21" s="139"/>
      <c r="J21" s="139"/>
      <c r="K21" s="124"/>
      <c r="L21" s="282" t="s">
        <v>204</v>
      </c>
      <c r="M21" s="284"/>
      <c r="N21" s="282" t="s">
        <v>251</v>
      </c>
      <c r="O21" s="284"/>
      <c r="P21" s="282" t="s">
        <v>321</v>
      </c>
      <c r="Q21" s="283"/>
      <c r="R21" s="283"/>
      <c r="S21" s="284"/>
      <c r="T21" s="48"/>
    </row>
    <row r="22" spans="1:20" ht="19.75" customHeight="1" thickBot="1" x14ac:dyDescent="0.6">
      <c r="B22" s="285" t="s">
        <v>322</v>
      </c>
      <c r="C22" s="283"/>
      <c r="D22" s="283"/>
      <c r="E22" s="283"/>
      <c r="F22" s="286" t="s">
        <v>323</v>
      </c>
      <c r="G22" s="287"/>
      <c r="H22" s="287"/>
      <c r="I22" s="288"/>
      <c r="J22" s="286" t="s">
        <v>324</v>
      </c>
      <c r="K22" s="287"/>
      <c r="L22" s="287"/>
      <c r="M22" s="288"/>
      <c r="N22" s="282" t="s">
        <v>325</v>
      </c>
      <c r="O22" s="284"/>
      <c r="P22" s="270" t="s">
        <v>327</v>
      </c>
      <c r="Q22" s="272"/>
      <c r="R22" s="271"/>
      <c r="S22" s="270" t="s">
        <v>326</v>
      </c>
      <c r="T22" s="289"/>
    </row>
    <row r="23" spans="1:20" ht="19.75" customHeight="1" thickBot="1" x14ac:dyDescent="0.6">
      <c r="B23" s="14"/>
      <c r="C23" s="15"/>
      <c r="D23" s="15"/>
      <c r="E23" s="15"/>
      <c r="F23" s="15"/>
      <c r="G23" s="15"/>
      <c r="H23" s="15"/>
      <c r="I23" s="15"/>
      <c r="J23" s="272"/>
      <c r="K23" s="272"/>
      <c r="L23" s="272"/>
      <c r="M23" s="272"/>
      <c r="N23" s="272"/>
      <c r="O23" s="272"/>
      <c r="P23" s="272"/>
      <c r="Q23" s="272"/>
      <c r="R23" s="272"/>
      <c r="S23" s="272"/>
      <c r="T23" s="289"/>
    </row>
    <row r="24" spans="1:20" ht="29" thickBot="1" x14ac:dyDescent="0.6">
      <c r="A24" s="4"/>
      <c r="B24" s="128" t="s">
        <v>370</v>
      </c>
      <c r="C24" s="129"/>
      <c r="D24" s="129"/>
      <c r="E24" s="129"/>
      <c r="F24" s="129"/>
      <c r="G24" s="129"/>
      <c r="H24" s="129"/>
      <c r="I24" s="129"/>
      <c r="J24" s="129"/>
      <c r="K24" s="129"/>
      <c r="L24" s="129"/>
      <c r="M24" s="129"/>
      <c r="N24" s="129"/>
      <c r="O24" s="129"/>
      <c r="P24" s="129"/>
      <c r="Q24" s="129"/>
      <c r="R24" s="129"/>
      <c r="S24" s="129"/>
      <c r="T24" s="130"/>
    </row>
    <row r="25" spans="1:20" ht="22.5" x14ac:dyDescent="0.55000000000000004">
      <c r="B25" s="38" t="s">
        <v>1</v>
      </c>
      <c r="C25" s="131" t="s">
        <v>2</v>
      </c>
      <c r="D25" s="132"/>
      <c r="E25" s="133"/>
      <c r="F25" s="131" t="s">
        <v>12</v>
      </c>
      <c r="G25" s="132"/>
      <c r="H25" s="132"/>
      <c r="I25" s="132"/>
      <c r="J25" s="133"/>
      <c r="K25" s="44" t="s">
        <v>3</v>
      </c>
      <c r="L25" s="44" t="s">
        <v>4</v>
      </c>
      <c r="M25" s="45" t="s">
        <v>5</v>
      </c>
      <c r="N25" s="45" t="s">
        <v>6</v>
      </c>
      <c r="O25" s="45" t="s">
        <v>7</v>
      </c>
      <c r="P25" s="45" t="s">
        <v>8</v>
      </c>
      <c r="Q25" s="45" t="s">
        <v>9</v>
      </c>
      <c r="R25" s="45" t="s">
        <v>10</v>
      </c>
      <c r="S25" s="45" t="s">
        <v>11</v>
      </c>
      <c r="T25" s="37"/>
    </row>
    <row r="26" spans="1:20" ht="21.65" customHeight="1" x14ac:dyDescent="0.55000000000000004">
      <c r="B26" s="141" t="s">
        <v>141</v>
      </c>
      <c r="C26" s="146" t="s">
        <v>72</v>
      </c>
      <c r="D26" s="147"/>
      <c r="E26" s="148"/>
      <c r="F26" s="180" t="s">
        <v>371</v>
      </c>
      <c r="G26" s="147"/>
      <c r="H26" s="147"/>
      <c r="I26" s="147"/>
      <c r="J26" s="148"/>
      <c r="K26" s="141" t="s">
        <v>21</v>
      </c>
      <c r="L26" s="141" t="s">
        <v>22</v>
      </c>
      <c r="M26" s="39">
        <f>'B④-1【管理部】予算元帳'!$K$42</f>
        <v>900</v>
      </c>
      <c r="N26" s="39">
        <f>'B④-1【管理部】予算元帳'!$K$44</f>
        <v>900</v>
      </c>
      <c r="O26" s="39">
        <f>'B④-1【管理部】予算元帳'!$K$46</f>
        <v>900</v>
      </c>
      <c r="P26" s="39">
        <f>'B④-1【管理部】予算元帳'!$K$48</f>
        <v>900</v>
      </c>
      <c r="Q26" s="39">
        <f>'B④-1【管理部】予算元帳'!$K$50</f>
        <v>900</v>
      </c>
      <c r="R26" s="39">
        <f>'B④-1【管理部】予算元帳'!$K$52</f>
        <v>900</v>
      </c>
      <c r="S26" s="2">
        <f>SUM(M26:R26)</f>
        <v>5400</v>
      </c>
      <c r="T26" s="33"/>
    </row>
    <row r="27" spans="1:20" ht="22.5" x14ac:dyDescent="0.55000000000000004">
      <c r="B27" s="141"/>
      <c r="C27" s="146"/>
      <c r="D27" s="147"/>
      <c r="E27" s="148"/>
      <c r="F27" s="146"/>
      <c r="G27" s="147"/>
      <c r="H27" s="147"/>
      <c r="I27" s="147"/>
      <c r="J27" s="148"/>
      <c r="K27" s="141"/>
      <c r="L27" s="141"/>
      <c r="M27" s="45" t="s">
        <v>13</v>
      </c>
      <c r="N27" s="45" t="s">
        <v>14</v>
      </c>
      <c r="O27" s="45" t="s">
        <v>15</v>
      </c>
      <c r="P27" s="45" t="s">
        <v>16</v>
      </c>
      <c r="Q27" s="45" t="s">
        <v>17</v>
      </c>
      <c r="R27" s="45" t="s">
        <v>18</v>
      </c>
      <c r="S27" s="45" t="s">
        <v>19</v>
      </c>
      <c r="T27" s="45" t="s">
        <v>20</v>
      </c>
    </row>
    <row r="28" spans="1:20" ht="23" thickBot="1" x14ac:dyDescent="0.6">
      <c r="B28" s="142"/>
      <c r="C28" s="149"/>
      <c r="D28" s="150"/>
      <c r="E28" s="151"/>
      <c r="F28" s="149"/>
      <c r="G28" s="150"/>
      <c r="H28" s="150"/>
      <c r="I28" s="150"/>
      <c r="J28" s="151"/>
      <c r="K28" s="142"/>
      <c r="L28" s="142"/>
      <c r="M28" s="105">
        <f>'B④-1【管理部】予算元帳'!$K$54</f>
        <v>900</v>
      </c>
      <c r="N28" s="105">
        <f>'B④-1【管理部】予算元帳'!$K$56</f>
        <v>900</v>
      </c>
      <c r="O28" s="105">
        <f>'B④-1【管理部】予算元帳'!$K$58</f>
        <v>900</v>
      </c>
      <c r="P28" s="105">
        <f>'B④-1【管理部】予算元帳'!$K$60</f>
        <v>900</v>
      </c>
      <c r="Q28" s="105">
        <f>'B④-1【管理部】予算元帳'!$K$62</f>
        <v>900</v>
      </c>
      <c r="R28" s="105"/>
      <c r="S28" s="102"/>
      <c r="T28" s="102"/>
    </row>
    <row r="29" spans="1:20" ht="21.65" customHeight="1" x14ac:dyDescent="0.55000000000000004">
      <c r="B29" s="155" t="s">
        <v>33</v>
      </c>
      <c r="C29" s="152" t="s">
        <v>116</v>
      </c>
      <c r="D29" s="153"/>
      <c r="E29" s="154"/>
      <c r="F29" s="166" t="s">
        <v>371</v>
      </c>
      <c r="G29" s="153"/>
      <c r="H29" s="153"/>
      <c r="I29" s="153"/>
      <c r="J29" s="154"/>
      <c r="K29" s="155" t="s">
        <v>21</v>
      </c>
      <c r="L29" s="155" t="s">
        <v>22</v>
      </c>
      <c r="M29" s="103" t="s">
        <v>5</v>
      </c>
      <c r="N29" s="103" t="s">
        <v>6</v>
      </c>
      <c r="O29" s="103" t="s">
        <v>7</v>
      </c>
      <c r="P29" s="103" t="s">
        <v>8</v>
      </c>
      <c r="Q29" s="103" t="s">
        <v>9</v>
      </c>
      <c r="R29" s="103" t="s">
        <v>10</v>
      </c>
      <c r="S29" s="103" t="s">
        <v>11</v>
      </c>
      <c r="T29" s="104"/>
    </row>
    <row r="30" spans="1:20" ht="22.5" x14ac:dyDescent="0.55000000000000004">
      <c r="B30" s="141"/>
      <c r="C30" s="146"/>
      <c r="D30" s="147"/>
      <c r="E30" s="148"/>
      <c r="F30" s="146"/>
      <c r="G30" s="147"/>
      <c r="H30" s="147"/>
      <c r="I30" s="147"/>
      <c r="J30" s="148"/>
      <c r="K30" s="141"/>
      <c r="L30" s="141"/>
      <c r="M30" s="101">
        <f>'B④-1【管理部】予算元帳'!$K$76</f>
        <v>100</v>
      </c>
      <c r="N30" s="101">
        <f>'B④-1【管理部】予算元帳'!$K$78</f>
        <v>100</v>
      </c>
      <c r="O30" s="101">
        <f>'B④-1【管理部】予算元帳'!$K$80</f>
        <v>100</v>
      </c>
      <c r="P30" s="101">
        <f>'B④-1【管理部】予算元帳'!$K$82</f>
        <v>100</v>
      </c>
      <c r="Q30" s="101">
        <f>'B④-1【管理部】予算元帳'!$K$84</f>
        <v>100</v>
      </c>
      <c r="R30" s="101">
        <f>'B④-1【管理部】予算元帳'!$K$86</f>
        <v>100</v>
      </c>
      <c r="S30" s="2">
        <f>SUM(M30:R30)</f>
        <v>600</v>
      </c>
      <c r="T30" s="33"/>
    </row>
    <row r="31" spans="1:20" ht="22.5" x14ac:dyDescent="0.55000000000000004">
      <c r="B31" s="141"/>
      <c r="C31" s="146"/>
      <c r="D31" s="147"/>
      <c r="E31" s="148"/>
      <c r="F31" s="146"/>
      <c r="G31" s="147"/>
      <c r="H31" s="147"/>
      <c r="I31" s="147"/>
      <c r="J31" s="148"/>
      <c r="K31" s="141"/>
      <c r="L31" s="141"/>
      <c r="M31" s="45" t="s">
        <v>13</v>
      </c>
      <c r="N31" s="45" t="s">
        <v>14</v>
      </c>
      <c r="O31" s="45" t="s">
        <v>15</v>
      </c>
      <c r="P31" s="45" t="s">
        <v>16</v>
      </c>
      <c r="Q31" s="45" t="s">
        <v>17</v>
      </c>
      <c r="R31" s="45" t="s">
        <v>18</v>
      </c>
      <c r="S31" s="45" t="s">
        <v>19</v>
      </c>
      <c r="T31" s="45" t="s">
        <v>20</v>
      </c>
    </row>
    <row r="32" spans="1:20" ht="23" thickBot="1" x14ac:dyDescent="0.6">
      <c r="B32" s="142"/>
      <c r="C32" s="149"/>
      <c r="D32" s="150"/>
      <c r="E32" s="151"/>
      <c r="F32" s="149"/>
      <c r="G32" s="150"/>
      <c r="H32" s="150"/>
      <c r="I32" s="150"/>
      <c r="J32" s="151"/>
      <c r="K32" s="142"/>
      <c r="L32" s="142"/>
      <c r="M32" s="114">
        <f>'B④-1【管理部】予算元帳'!$K$88</f>
        <v>100</v>
      </c>
      <c r="N32" s="114">
        <f>'B④-1【管理部】予算元帳'!$K$90</f>
        <v>100</v>
      </c>
      <c r="O32" s="114">
        <f>'B④-1【管理部】予算元帳'!$K$92</f>
        <v>100</v>
      </c>
      <c r="P32" s="114">
        <f>'B④-1【管理部】予算元帳'!$K$94</f>
        <v>100</v>
      </c>
      <c r="Q32" s="114">
        <f>'B④-1【管理部】予算元帳'!$K$96</f>
        <v>100</v>
      </c>
      <c r="R32" s="114"/>
      <c r="S32" s="102"/>
      <c r="T32" s="102"/>
    </row>
    <row r="33" spans="2:20" ht="21.65" customHeight="1" x14ac:dyDescent="0.55000000000000004">
      <c r="B33" s="155" t="s">
        <v>39</v>
      </c>
      <c r="C33" s="152" t="s">
        <v>117</v>
      </c>
      <c r="D33" s="153"/>
      <c r="E33" s="154"/>
      <c r="F33" s="166" t="s">
        <v>372</v>
      </c>
      <c r="G33" s="153"/>
      <c r="H33" s="153"/>
      <c r="I33" s="153"/>
      <c r="J33" s="154"/>
      <c r="K33" s="155" t="s">
        <v>21</v>
      </c>
      <c r="L33" s="155" t="s">
        <v>22</v>
      </c>
      <c r="M33" s="103" t="s">
        <v>5</v>
      </c>
      <c r="N33" s="103" t="s">
        <v>6</v>
      </c>
      <c r="O33" s="103" t="s">
        <v>7</v>
      </c>
      <c r="P33" s="103" t="s">
        <v>8</v>
      </c>
      <c r="Q33" s="103" t="s">
        <v>9</v>
      </c>
      <c r="R33" s="103" t="s">
        <v>10</v>
      </c>
      <c r="S33" s="103" t="s">
        <v>11</v>
      </c>
      <c r="T33" s="104"/>
    </row>
    <row r="34" spans="2:20" ht="22.5" x14ac:dyDescent="0.55000000000000004">
      <c r="B34" s="141"/>
      <c r="C34" s="146"/>
      <c r="D34" s="147"/>
      <c r="E34" s="148"/>
      <c r="F34" s="146"/>
      <c r="G34" s="147"/>
      <c r="H34" s="147"/>
      <c r="I34" s="147"/>
      <c r="J34" s="148"/>
      <c r="K34" s="141"/>
      <c r="L34" s="141"/>
      <c r="M34" s="39">
        <f>M26+M30</f>
        <v>1000</v>
      </c>
      <c r="N34" s="39">
        <f t="shared" ref="N34:R36" si="0">N26+N30</f>
        <v>1000</v>
      </c>
      <c r="O34" s="39">
        <f t="shared" si="0"/>
        <v>1000</v>
      </c>
      <c r="P34" s="39">
        <f t="shared" si="0"/>
        <v>1000</v>
      </c>
      <c r="Q34" s="39">
        <f t="shared" si="0"/>
        <v>1000</v>
      </c>
      <c r="R34" s="39">
        <f t="shared" si="0"/>
        <v>1000</v>
      </c>
      <c r="S34" s="2">
        <f>SUM(M34:R34)</f>
        <v>6000</v>
      </c>
      <c r="T34" s="33"/>
    </row>
    <row r="35" spans="2:20" ht="22.5" x14ac:dyDescent="0.55000000000000004">
      <c r="B35" s="141"/>
      <c r="C35" s="146"/>
      <c r="D35" s="147"/>
      <c r="E35" s="148"/>
      <c r="F35" s="146"/>
      <c r="G35" s="147"/>
      <c r="H35" s="147"/>
      <c r="I35" s="147"/>
      <c r="J35" s="148"/>
      <c r="K35" s="141"/>
      <c r="L35" s="141"/>
      <c r="M35" s="45" t="s">
        <v>13</v>
      </c>
      <c r="N35" s="45" t="s">
        <v>14</v>
      </c>
      <c r="O35" s="45" t="s">
        <v>15</v>
      </c>
      <c r="P35" s="45" t="s">
        <v>16</v>
      </c>
      <c r="Q35" s="45" t="s">
        <v>17</v>
      </c>
      <c r="R35" s="45" t="s">
        <v>18</v>
      </c>
      <c r="S35" s="45" t="s">
        <v>19</v>
      </c>
      <c r="T35" s="45" t="s">
        <v>20</v>
      </c>
    </row>
    <row r="36" spans="2:20" ht="23" thickBot="1" x14ac:dyDescent="0.6">
      <c r="B36" s="142"/>
      <c r="C36" s="149"/>
      <c r="D36" s="150"/>
      <c r="E36" s="151"/>
      <c r="F36" s="149"/>
      <c r="G36" s="150"/>
      <c r="H36" s="150"/>
      <c r="I36" s="150"/>
      <c r="J36" s="151"/>
      <c r="K36" s="142"/>
      <c r="L36" s="142"/>
      <c r="M36" s="105">
        <f>M28+M32</f>
        <v>1000</v>
      </c>
      <c r="N36" s="105">
        <f t="shared" si="0"/>
        <v>1000</v>
      </c>
      <c r="O36" s="105">
        <f t="shared" si="0"/>
        <v>1000</v>
      </c>
      <c r="P36" s="105">
        <f t="shared" si="0"/>
        <v>1000</v>
      </c>
      <c r="Q36" s="105">
        <f t="shared" si="0"/>
        <v>1000</v>
      </c>
      <c r="R36" s="105"/>
      <c r="S36" s="102"/>
      <c r="T36" s="102"/>
    </row>
    <row r="37" spans="2:20" ht="21.65" customHeight="1" x14ac:dyDescent="0.55000000000000004">
      <c r="B37" s="155" t="s">
        <v>44</v>
      </c>
      <c r="C37" s="152" t="s">
        <v>135</v>
      </c>
      <c r="D37" s="153"/>
      <c r="E37" s="154"/>
      <c r="F37" s="166" t="s">
        <v>371</v>
      </c>
      <c r="G37" s="153"/>
      <c r="H37" s="153"/>
      <c r="I37" s="153"/>
      <c r="J37" s="154"/>
      <c r="K37" s="155" t="s">
        <v>21</v>
      </c>
      <c r="L37" s="155" t="s">
        <v>22</v>
      </c>
      <c r="M37" s="103" t="s">
        <v>5</v>
      </c>
      <c r="N37" s="103" t="s">
        <v>6</v>
      </c>
      <c r="O37" s="103" t="s">
        <v>7</v>
      </c>
      <c r="P37" s="103" t="s">
        <v>8</v>
      </c>
      <c r="Q37" s="103" t="s">
        <v>9</v>
      </c>
      <c r="R37" s="103" t="s">
        <v>10</v>
      </c>
      <c r="S37" s="103" t="s">
        <v>11</v>
      </c>
      <c r="T37" s="104"/>
    </row>
    <row r="38" spans="2:20" ht="22.5" x14ac:dyDescent="0.55000000000000004">
      <c r="B38" s="141"/>
      <c r="C38" s="146"/>
      <c r="D38" s="147"/>
      <c r="E38" s="148"/>
      <c r="F38" s="146"/>
      <c r="G38" s="147"/>
      <c r="H38" s="147"/>
      <c r="I38" s="147"/>
      <c r="J38" s="148"/>
      <c r="K38" s="141"/>
      <c r="L38" s="141"/>
      <c r="M38" s="101">
        <f>'B④-1【管理部】予算元帳'!$N$110</f>
        <v>50</v>
      </c>
      <c r="N38" s="101">
        <f>'B④-1【管理部】予算元帳'!$N$112</f>
        <v>50</v>
      </c>
      <c r="O38" s="101">
        <f>'B④-1【管理部】予算元帳'!$N$114</f>
        <v>50</v>
      </c>
      <c r="P38" s="101">
        <f>'B④-1【管理部】予算元帳'!$N$116</f>
        <v>50</v>
      </c>
      <c r="Q38" s="101">
        <f>'B④-1【管理部】予算元帳'!$N$118</f>
        <v>50</v>
      </c>
      <c r="R38" s="101">
        <f>'B④-1【管理部】予算元帳'!$N$120</f>
        <v>50</v>
      </c>
      <c r="S38" s="2">
        <f>SUM(M38:R38)</f>
        <v>300</v>
      </c>
      <c r="T38" s="33"/>
    </row>
    <row r="39" spans="2:20" ht="22.5" x14ac:dyDescent="0.55000000000000004">
      <c r="B39" s="141"/>
      <c r="C39" s="146"/>
      <c r="D39" s="147"/>
      <c r="E39" s="148"/>
      <c r="F39" s="146"/>
      <c r="G39" s="147"/>
      <c r="H39" s="147"/>
      <c r="I39" s="147"/>
      <c r="J39" s="148"/>
      <c r="K39" s="141"/>
      <c r="L39" s="141"/>
      <c r="M39" s="45" t="s">
        <v>13</v>
      </c>
      <c r="N39" s="45" t="s">
        <v>14</v>
      </c>
      <c r="O39" s="45" t="s">
        <v>15</v>
      </c>
      <c r="P39" s="45" t="s">
        <v>16</v>
      </c>
      <c r="Q39" s="45" t="s">
        <v>17</v>
      </c>
      <c r="R39" s="45" t="s">
        <v>18</v>
      </c>
      <c r="S39" s="45" t="s">
        <v>19</v>
      </c>
      <c r="T39" s="45" t="s">
        <v>20</v>
      </c>
    </row>
    <row r="40" spans="2:20" ht="23" thickBot="1" x14ac:dyDescent="0.6">
      <c r="B40" s="142"/>
      <c r="C40" s="149"/>
      <c r="D40" s="150"/>
      <c r="E40" s="151"/>
      <c r="F40" s="149"/>
      <c r="G40" s="150"/>
      <c r="H40" s="150"/>
      <c r="I40" s="150"/>
      <c r="J40" s="151"/>
      <c r="K40" s="142"/>
      <c r="L40" s="142"/>
      <c r="M40" s="114">
        <f>'B④-1【管理部】予算元帳'!$N$122</f>
        <v>50</v>
      </c>
      <c r="N40" s="114">
        <f>'B④-1【管理部】予算元帳'!$N$124</f>
        <v>50</v>
      </c>
      <c r="O40" s="114">
        <f>'B④-1【管理部】予算元帳'!$N$126</f>
        <v>50</v>
      </c>
      <c r="P40" s="114">
        <f>'B④-1【管理部】予算元帳'!$N$128</f>
        <v>50</v>
      </c>
      <c r="Q40" s="114">
        <f>'B④-1【管理部】予算元帳'!$N$130</f>
        <v>50</v>
      </c>
      <c r="R40" s="114"/>
      <c r="S40" s="102"/>
      <c r="T40" s="102"/>
    </row>
    <row r="41" spans="2:20" ht="21.65" customHeight="1" x14ac:dyDescent="0.55000000000000004">
      <c r="B41" s="155" t="s">
        <v>45</v>
      </c>
      <c r="C41" s="152" t="s">
        <v>137</v>
      </c>
      <c r="D41" s="153"/>
      <c r="E41" s="154"/>
      <c r="F41" s="166" t="s">
        <v>371</v>
      </c>
      <c r="G41" s="153"/>
      <c r="H41" s="153"/>
      <c r="I41" s="153"/>
      <c r="J41" s="154"/>
      <c r="K41" s="155" t="s">
        <v>21</v>
      </c>
      <c r="L41" s="155" t="s">
        <v>22</v>
      </c>
      <c r="M41" s="103" t="s">
        <v>5</v>
      </c>
      <c r="N41" s="103" t="s">
        <v>6</v>
      </c>
      <c r="O41" s="103" t="s">
        <v>7</v>
      </c>
      <c r="P41" s="103" t="s">
        <v>8</v>
      </c>
      <c r="Q41" s="103" t="s">
        <v>9</v>
      </c>
      <c r="R41" s="103" t="s">
        <v>10</v>
      </c>
      <c r="S41" s="103" t="s">
        <v>11</v>
      </c>
      <c r="T41" s="104"/>
    </row>
    <row r="42" spans="2:20" ht="22.5" x14ac:dyDescent="0.55000000000000004">
      <c r="B42" s="141"/>
      <c r="C42" s="146"/>
      <c r="D42" s="147"/>
      <c r="E42" s="148"/>
      <c r="F42" s="146"/>
      <c r="G42" s="147"/>
      <c r="H42" s="147"/>
      <c r="I42" s="147"/>
      <c r="J42" s="148"/>
      <c r="K42" s="141"/>
      <c r="L42" s="141"/>
      <c r="M42" s="101">
        <f>'B④-1【管理部】予算元帳'!$K$144</f>
        <v>250</v>
      </c>
      <c r="N42" s="101">
        <f>'B④-1【管理部】予算元帳'!$K$146</f>
        <v>250</v>
      </c>
      <c r="O42" s="101">
        <f>'B④-1【管理部】予算元帳'!$K$148</f>
        <v>250</v>
      </c>
      <c r="P42" s="101">
        <f>'B④-1【管理部】予算元帳'!$K$150</f>
        <v>250</v>
      </c>
      <c r="Q42" s="101">
        <f>'B④-1【管理部】予算元帳'!$K$152</f>
        <v>250</v>
      </c>
      <c r="R42" s="101">
        <f>'B④-1【管理部】予算元帳'!$K$154</f>
        <v>250</v>
      </c>
      <c r="S42" s="2">
        <f>SUM(M42:R42)</f>
        <v>1500</v>
      </c>
      <c r="T42" s="33"/>
    </row>
    <row r="43" spans="2:20" ht="22.5" x14ac:dyDescent="0.55000000000000004">
      <c r="B43" s="141"/>
      <c r="C43" s="146"/>
      <c r="D43" s="147"/>
      <c r="E43" s="148"/>
      <c r="F43" s="146"/>
      <c r="G43" s="147"/>
      <c r="H43" s="147"/>
      <c r="I43" s="147"/>
      <c r="J43" s="148"/>
      <c r="K43" s="141"/>
      <c r="L43" s="141"/>
      <c r="M43" s="45" t="s">
        <v>13</v>
      </c>
      <c r="N43" s="45" t="s">
        <v>14</v>
      </c>
      <c r="O43" s="45" t="s">
        <v>15</v>
      </c>
      <c r="P43" s="45" t="s">
        <v>16</v>
      </c>
      <c r="Q43" s="45" t="s">
        <v>17</v>
      </c>
      <c r="R43" s="45" t="s">
        <v>18</v>
      </c>
      <c r="S43" s="45" t="s">
        <v>19</v>
      </c>
      <c r="T43" s="45" t="s">
        <v>20</v>
      </c>
    </row>
    <row r="44" spans="2:20" ht="23" thickBot="1" x14ac:dyDescent="0.6">
      <c r="B44" s="142"/>
      <c r="C44" s="149"/>
      <c r="D44" s="150"/>
      <c r="E44" s="151"/>
      <c r="F44" s="149"/>
      <c r="G44" s="150"/>
      <c r="H44" s="150"/>
      <c r="I44" s="150"/>
      <c r="J44" s="151"/>
      <c r="K44" s="142"/>
      <c r="L44" s="142"/>
      <c r="M44" s="114">
        <f>'B④-1【管理部】予算元帳'!$K$156</f>
        <v>250</v>
      </c>
      <c r="N44" s="114">
        <f>'B④-1【管理部】予算元帳'!$K$158</f>
        <v>250</v>
      </c>
      <c r="O44" s="114">
        <f>'B④-1【管理部】予算元帳'!$K$160</f>
        <v>250</v>
      </c>
      <c r="P44" s="114">
        <f>'B④-1【管理部】予算元帳'!$K$162</f>
        <v>250</v>
      </c>
      <c r="Q44" s="114">
        <f>'B④-1【管理部】予算元帳'!$K$164</f>
        <v>250</v>
      </c>
      <c r="R44" s="114"/>
      <c r="S44" s="102"/>
      <c r="T44" s="102"/>
    </row>
    <row r="45" spans="2:20" ht="21.65" customHeight="1" x14ac:dyDescent="0.55000000000000004">
      <c r="B45" s="141" t="s">
        <v>46</v>
      </c>
      <c r="C45" s="146" t="s">
        <v>119</v>
      </c>
      <c r="D45" s="147"/>
      <c r="E45" s="148"/>
      <c r="F45" s="180" t="s">
        <v>373</v>
      </c>
      <c r="G45" s="147"/>
      <c r="H45" s="147"/>
      <c r="I45" s="147"/>
      <c r="J45" s="148"/>
      <c r="K45" s="141" t="s">
        <v>21</v>
      </c>
      <c r="L45" s="141" t="s">
        <v>22</v>
      </c>
      <c r="M45" s="96" t="s">
        <v>5</v>
      </c>
      <c r="N45" s="96" t="s">
        <v>6</v>
      </c>
      <c r="O45" s="96" t="s">
        <v>7</v>
      </c>
      <c r="P45" s="96" t="s">
        <v>8</v>
      </c>
      <c r="Q45" s="96" t="s">
        <v>9</v>
      </c>
      <c r="R45" s="96" t="s">
        <v>10</v>
      </c>
      <c r="S45" s="96" t="s">
        <v>11</v>
      </c>
      <c r="T45" s="33"/>
    </row>
    <row r="46" spans="2:20" ht="22.5" x14ac:dyDescent="0.55000000000000004">
      <c r="B46" s="141"/>
      <c r="C46" s="146"/>
      <c r="D46" s="147"/>
      <c r="E46" s="148"/>
      <c r="F46" s="146"/>
      <c r="G46" s="147"/>
      <c r="H46" s="147"/>
      <c r="I46" s="147"/>
      <c r="J46" s="148"/>
      <c r="K46" s="141"/>
      <c r="L46" s="141"/>
      <c r="M46" s="2">
        <f>M34-M38+M42</f>
        <v>1200</v>
      </c>
      <c r="N46" s="2">
        <f t="shared" ref="N46:R48" si="1">N34-N38+N42</f>
        <v>1200</v>
      </c>
      <c r="O46" s="2">
        <f t="shared" si="1"/>
        <v>1200</v>
      </c>
      <c r="P46" s="2">
        <f t="shared" si="1"/>
        <v>1200</v>
      </c>
      <c r="Q46" s="2">
        <f t="shared" si="1"/>
        <v>1200</v>
      </c>
      <c r="R46" s="2">
        <f t="shared" si="1"/>
        <v>1200</v>
      </c>
      <c r="S46" s="2">
        <f>SUM(M46:R46)</f>
        <v>7200</v>
      </c>
      <c r="T46" s="33"/>
    </row>
    <row r="47" spans="2:20" ht="22.5" x14ac:dyDescent="0.55000000000000004">
      <c r="B47" s="141"/>
      <c r="C47" s="146"/>
      <c r="D47" s="147"/>
      <c r="E47" s="148"/>
      <c r="F47" s="146"/>
      <c r="G47" s="147"/>
      <c r="H47" s="147"/>
      <c r="I47" s="147"/>
      <c r="J47" s="148"/>
      <c r="K47" s="141"/>
      <c r="L47" s="141"/>
      <c r="M47" s="45" t="s">
        <v>13</v>
      </c>
      <c r="N47" s="45" t="s">
        <v>14</v>
      </c>
      <c r="O47" s="45" t="s">
        <v>15</v>
      </c>
      <c r="P47" s="45" t="s">
        <v>16</v>
      </c>
      <c r="Q47" s="45" t="s">
        <v>17</v>
      </c>
      <c r="R47" s="45" t="s">
        <v>18</v>
      </c>
      <c r="S47" s="45" t="s">
        <v>19</v>
      </c>
      <c r="T47" s="45" t="s">
        <v>20</v>
      </c>
    </row>
    <row r="48" spans="2:20" ht="22.5" x14ac:dyDescent="0.55000000000000004">
      <c r="B48" s="176"/>
      <c r="C48" s="177"/>
      <c r="D48" s="178"/>
      <c r="E48" s="179"/>
      <c r="F48" s="177"/>
      <c r="G48" s="178"/>
      <c r="H48" s="178"/>
      <c r="I48" s="178"/>
      <c r="J48" s="179"/>
      <c r="K48" s="176"/>
      <c r="L48" s="176"/>
      <c r="M48" s="2">
        <f>M36-M40+M44</f>
        <v>1200</v>
      </c>
      <c r="N48" s="2">
        <f t="shared" si="1"/>
        <v>1200</v>
      </c>
      <c r="O48" s="2">
        <f t="shared" si="1"/>
        <v>1200</v>
      </c>
      <c r="P48" s="2">
        <f t="shared" si="1"/>
        <v>1200</v>
      </c>
      <c r="Q48" s="2">
        <f t="shared" si="1"/>
        <v>1200</v>
      </c>
      <c r="R48" s="2"/>
      <c r="S48" s="2"/>
      <c r="T48" s="2"/>
    </row>
  </sheetData>
  <mergeCells count="65">
    <mergeCell ref="B29:B32"/>
    <mergeCell ref="C29:E32"/>
    <mergeCell ref="F29:J32"/>
    <mergeCell ref="K29:K32"/>
    <mergeCell ref="L29:L32"/>
    <mergeCell ref="B33:B36"/>
    <mergeCell ref="C33:E36"/>
    <mergeCell ref="F33:J36"/>
    <mergeCell ref="K33:K36"/>
    <mergeCell ref="L33:L36"/>
    <mergeCell ref="B45:B48"/>
    <mergeCell ref="C45:E48"/>
    <mergeCell ref="F45:J48"/>
    <mergeCell ref="K45:K48"/>
    <mergeCell ref="L45:L48"/>
    <mergeCell ref="B41:B44"/>
    <mergeCell ref="C41:E44"/>
    <mergeCell ref="F41:J44"/>
    <mergeCell ref="K41:K44"/>
    <mergeCell ref="L41:L44"/>
    <mergeCell ref="B37:B40"/>
    <mergeCell ref="C37:E40"/>
    <mergeCell ref="F37:J40"/>
    <mergeCell ref="K37:K40"/>
    <mergeCell ref="L37:L40"/>
    <mergeCell ref="B26:B28"/>
    <mergeCell ref="C26:E28"/>
    <mergeCell ref="F26:J28"/>
    <mergeCell ref="K26:K28"/>
    <mergeCell ref="L26:L28"/>
    <mergeCell ref="B20:E20"/>
    <mergeCell ref="D18:E18"/>
    <mergeCell ref="B24:T24"/>
    <mergeCell ref="C25:E25"/>
    <mergeCell ref="F25:J25"/>
    <mergeCell ref="B9:T9"/>
    <mergeCell ref="B11:T11"/>
    <mergeCell ref="D15:E15"/>
    <mergeCell ref="D16:E16"/>
    <mergeCell ref="D17:E17"/>
    <mergeCell ref="B2:I2"/>
    <mergeCell ref="J2:L2"/>
    <mergeCell ref="B4:T4"/>
    <mergeCell ref="B5:T5"/>
    <mergeCell ref="C7:E7"/>
    <mergeCell ref="G7:I7"/>
    <mergeCell ref="J7:K7"/>
    <mergeCell ref="L7:O7"/>
    <mergeCell ref="Q7:R7"/>
    <mergeCell ref="P21:S21"/>
    <mergeCell ref="B22:E22"/>
    <mergeCell ref="F22:I22"/>
    <mergeCell ref="P22:R22"/>
    <mergeCell ref="J23:M23"/>
    <mergeCell ref="N23:O23"/>
    <mergeCell ref="P23:R23"/>
    <mergeCell ref="S23:T23"/>
    <mergeCell ref="B21:C21"/>
    <mergeCell ref="D21:G21"/>
    <mergeCell ref="H21:K21"/>
    <mergeCell ref="L21:M21"/>
    <mergeCell ref="N21:O21"/>
    <mergeCell ref="S22:T22"/>
    <mergeCell ref="J22:M22"/>
    <mergeCell ref="N22:O22"/>
  </mergeCells>
  <phoneticPr fontId="1"/>
  <printOptions horizontalCentered="1"/>
  <pageMargins left="0" right="0" top="0.74803149606299213"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72" t="s">
        <v>329</v>
      </c>
      <c r="K2" s="172"/>
      <c r="L2" s="172"/>
      <c r="M2" s="40" t="s">
        <v>330</v>
      </c>
      <c r="N2" s="40"/>
      <c r="O2" s="40"/>
      <c r="P2" s="40"/>
      <c r="Q2" s="40"/>
      <c r="R2" s="40"/>
      <c r="S2" s="40"/>
      <c r="T2" s="7"/>
    </row>
    <row r="3" spans="2:20" ht="31.5" x14ac:dyDescent="1.05">
      <c r="B3" s="8"/>
      <c r="C3" s="30" t="s">
        <v>34</v>
      </c>
      <c r="D3" s="8"/>
      <c r="E3" s="8"/>
      <c r="F3" s="8"/>
      <c r="G3" s="30" t="s">
        <v>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
        <v>56</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
        <v>139</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57</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4" t="s">
        <v>58</v>
      </c>
      <c r="E15" s="135"/>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0"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0" ht="19.75" customHeight="1" thickBot="1" x14ac:dyDescent="0.6">
      <c r="B20" s="134" t="s">
        <v>63</v>
      </c>
      <c r="C20" s="135"/>
      <c r="D20" s="136" t="s">
        <v>64</v>
      </c>
      <c r="E20" s="138"/>
      <c r="F20" s="138"/>
      <c r="G20" s="137"/>
      <c r="H20" s="123" t="s">
        <v>65</v>
      </c>
      <c r="I20" s="139"/>
      <c r="J20" s="139"/>
      <c r="K20" s="124"/>
      <c r="L20" s="123" t="s">
        <v>66</v>
      </c>
      <c r="M20" s="124"/>
      <c r="N20" s="123" t="s">
        <v>67</v>
      </c>
      <c r="O20" s="124"/>
      <c r="P20" s="123" t="s">
        <v>68</v>
      </c>
      <c r="Q20" s="124"/>
      <c r="R20" s="123" t="s">
        <v>69</v>
      </c>
      <c r="S20" s="124"/>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28" t="s">
        <v>70</v>
      </c>
      <c r="C22" s="129"/>
      <c r="D22" s="129"/>
      <c r="E22" s="129"/>
      <c r="F22" s="129"/>
      <c r="G22" s="129"/>
      <c r="H22" s="129"/>
      <c r="I22" s="129"/>
      <c r="J22" s="129"/>
      <c r="K22" s="129"/>
      <c r="L22" s="129"/>
      <c r="M22" s="129"/>
      <c r="N22" s="129"/>
      <c r="O22" s="129"/>
      <c r="P22" s="129"/>
      <c r="Q22" s="129"/>
      <c r="R22" s="129"/>
      <c r="S22" s="129"/>
      <c r="T22" s="130"/>
    </row>
    <row r="23" spans="2:20" ht="22.5" x14ac:dyDescent="0.55000000000000004">
      <c r="B23" s="38" t="s">
        <v>1</v>
      </c>
      <c r="C23" s="131" t="s">
        <v>2</v>
      </c>
      <c r="D23" s="132"/>
      <c r="E23" s="133"/>
      <c r="F23" s="131" t="s">
        <v>12</v>
      </c>
      <c r="G23" s="132"/>
      <c r="H23" s="132"/>
      <c r="I23" s="132"/>
      <c r="J23" s="133"/>
      <c r="K23" s="35" t="s">
        <v>3</v>
      </c>
      <c r="L23" s="35" t="s">
        <v>4</v>
      </c>
      <c r="M23" s="36" t="s">
        <v>5</v>
      </c>
      <c r="N23" s="36" t="s">
        <v>6</v>
      </c>
      <c r="O23" s="36" t="s">
        <v>7</v>
      </c>
      <c r="P23" s="36" t="s">
        <v>8</v>
      </c>
      <c r="Q23" s="36" t="s">
        <v>9</v>
      </c>
      <c r="R23" s="36" t="s">
        <v>10</v>
      </c>
      <c r="S23" s="36" t="s">
        <v>11</v>
      </c>
      <c r="T23" s="37"/>
    </row>
    <row r="24" spans="2:20" ht="22.5" x14ac:dyDescent="0.55000000000000004">
      <c r="B24" s="140" t="s">
        <v>23</v>
      </c>
      <c r="C24" s="143" t="s">
        <v>41</v>
      </c>
      <c r="D24" s="144"/>
      <c r="E24" s="145"/>
      <c r="F24" s="143" t="s">
        <v>25</v>
      </c>
      <c r="G24" s="144"/>
      <c r="H24" s="144"/>
      <c r="I24" s="144"/>
      <c r="J24" s="145"/>
      <c r="K24" s="140" t="s">
        <v>21</v>
      </c>
      <c r="L24" s="140" t="s">
        <v>22</v>
      </c>
      <c r="M24" s="2">
        <v>95</v>
      </c>
      <c r="N24" s="2">
        <v>95</v>
      </c>
      <c r="O24" s="2">
        <v>95</v>
      </c>
      <c r="P24" s="2">
        <v>95</v>
      </c>
      <c r="Q24" s="2">
        <v>95</v>
      </c>
      <c r="R24" s="2">
        <v>95</v>
      </c>
      <c r="S24" s="2"/>
      <c r="T24" s="33"/>
    </row>
    <row r="25" spans="2:20"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row>
    <row r="26" spans="2:20" ht="23" thickBot="1" x14ac:dyDescent="0.6">
      <c r="B26" s="142"/>
      <c r="C26" s="149"/>
      <c r="D26" s="150"/>
      <c r="E26" s="151"/>
      <c r="F26" s="149"/>
      <c r="G26" s="150"/>
      <c r="H26" s="150"/>
      <c r="I26" s="150"/>
      <c r="J26" s="151"/>
      <c r="K26" s="142"/>
      <c r="L26" s="142"/>
      <c r="M26" s="102">
        <v>95</v>
      </c>
      <c r="N26" s="102">
        <v>95</v>
      </c>
      <c r="O26" s="102">
        <v>95</v>
      </c>
      <c r="P26" s="102">
        <v>95</v>
      </c>
      <c r="Q26" s="102">
        <v>95</v>
      </c>
      <c r="R26" s="102">
        <v>95</v>
      </c>
      <c r="S26" s="102"/>
      <c r="T26" s="102"/>
    </row>
    <row r="27" spans="2:20" ht="22.5" x14ac:dyDescent="0.55000000000000004">
      <c r="B27" s="155" t="s">
        <v>33</v>
      </c>
      <c r="C27" s="156" t="s">
        <v>42</v>
      </c>
      <c r="D27" s="157"/>
      <c r="E27" s="158"/>
      <c r="F27" s="165" t="s">
        <v>124</v>
      </c>
      <c r="G27" s="157"/>
      <c r="H27" s="157"/>
      <c r="I27" s="157"/>
      <c r="J27" s="158"/>
      <c r="K27" s="155" t="s">
        <v>96</v>
      </c>
      <c r="L27" s="155" t="s">
        <v>43</v>
      </c>
      <c r="M27" s="103" t="s">
        <v>5</v>
      </c>
      <c r="N27" s="103" t="s">
        <v>6</v>
      </c>
      <c r="O27" s="103" t="s">
        <v>7</v>
      </c>
      <c r="P27" s="103" t="s">
        <v>8</v>
      </c>
      <c r="Q27" s="103" t="s">
        <v>9</v>
      </c>
      <c r="R27" s="103" t="s">
        <v>10</v>
      </c>
      <c r="S27" s="103" t="s">
        <v>11</v>
      </c>
      <c r="T27" s="104"/>
    </row>
    <row r="28" spans="2:20" ht="22.5" x14ac:dyDescent="0.55000000000000004">
      <c r="B28" s="141"/>
      <c r="C28" s="159"/>
      <c r="D28" s="160"/>
      <c r="E28" s="161"/>
      <c r="F28" s="159"/>
      <c r="G28" s="160"/>
      <c r="H28" s="160"/>
      <c r="I28" s="160"/>
      <c r="J28" s="161"/>
      <c r="K28" s="141"/>
      <c r="L28" s="141"/>
      <c r="M28" s="39">
        <v>100</v>
      </c>
      <c r="N28" s="39">
        <v>110</v>
      </c>
      <c r="O28" s="39">
        <v>121</v>
      </c>
      <c r="P28" s="39">
        <v>133</v>
      </c>
      <c r="Q28" s="39">
        <v>146</v>
      </c>
      <c r="R28" s="39">
        <v>160</v>
      </c>
      <c r="S28" s="39">
        <f>SUM(M28:R28)</f>
        <v>770</v>
      </c>
      <c r="T28" s="33"/>
    </row>
    <row r="29" spans="2:20" ht="22.5" x14ac:dyDescent="0.55000000000000004">
      <c r="B29" s="141"/>
      <c r="C29" s="159"/>
      <c r="D29" s="160"/>
      <c r="E29" s="161"/>
      <c r="F29" s="159"/>
      <c r="G29" s="160"/>
      <c r="H29" s="160"/>
      <c r="I29" s="160"/>
      <c r="J29" s="161"/>
      <c r="K29" s="141"/>
      <c r="L29" s="141"/>
      <c r="M29" s="45" t="s">
        <v>13</v>
      </c>
      <c r="N29" s="45" t="s">
        <v>14</v>
      </c>
      <c r="O29" s="45" t="s">
        <v>15</v>
      </c>
      <c r="P29" s="45" t="s">
        <v>16</v>
      </c>
      <c r="Q29" s="45" t="s">
        <v>17</v>
      </c>
      <c r="R29" s="45" t="s">
        <v>18</v>
      </c>
      <c r="S29" s="45" t="s">
        <v>19</v>
      </c>
      <c r="T29" s="45" t="s">
        <v>20</v>
      </c>
    </row>
    <row r="30" spans="2:20" ht="23" thickBot="1" x14ac:dyDescent="0.6">
      <c r="B30" s="142"/>
      <c r="C30" s="162"/>
      <c r="D30" s="163"/>
      <c r="E30" s="164"/>
      <c r="F30" s="162"/>
      <c r="G30" s="163"/>
      <c r="H30" s="163"/>
      <c r="I30" s="163"/>
      <c r="J30" s="164"/>
      <c r="K30" s="142"/>
      <c r="L30" s="142"/>
      <c r="M30" s="105">
        <v>176</v>
      </c>
      <c r="N30" s="105">
        <v>193</v>
      </c>
      <c r="O30" s="105">
        <v>212</v>
      </c>
      <c r="P30" s="105">
        <v>233</v>
      </c>
      <c r="Q30" s="105">
        <v>256</v>
      </c>
      <c r="R30" s="105">
        <v>281</v>
      </c>
      <c r="S30" s="105">
        <f>SUM(M30:R30)</f>
        <v>1351</v>
      </c>
      <c r="T30" s="105">
        <f>S28+S30</f>
        <v>2121</v>
      </c>
    </row>
    <row r="31" spans="2:20" ht="18" customHeight="1" x14ac:dyDescent="0.55000000000000004">
      <c r="B31" s="155" t="s">
        <v>39</v>
      </c>
      <c r="C31" s="152" t="s">
        <v>24</v>
      </c>
      <c r="D31" s="153"/>
      <c r="E31" s="154"/>
      <c r="F31" s="166" t="s">
        <v>40</v>
      </c>
      <c r="G31" s="153"/>
      <c r="H31" s="153"/>
      <c r="I31" s="153"/>
      <c r="J31" s="154"/>
      <c r="K31" s="155" t="s">
        <v>21</v>
      </c>
      <c r="L31" s="155" t="s">
        <v>22</v>
      </c>
      <c r="M31" s="103" t="s">
        <v>5</v>
      </c>
      <c r="N31" s="103" t="s">
        <v>6</v>
      </c>
      <c r="O31" s="103" t="s">
        <v>7</v>
      </c>
      <c r="P31" s="103" t="s">
        <v>8</v>
      </c>
      <c r="Q31" s="103" t="s">
        <v>9</v>
      </c>
      <c r="R31" s="103" t="s">
        <v>10</v>
      </c>
      <c r="S31" s="103" t="s">
        <v>11</v>
      </c>
      <c r="T31" s="104"/>
    </row>
    <row r="32" spans="2:20" ht="22.5" x14ac:dyDescent="0.55000000000000004">
      <c r="B32" s="141"/>
      <c r="C32" s="146"/>
      <c r="D32" s="147"/>
      <c r="E32" s="148"/>
      <c r="F32" s="146"/>
      <c r="G32" s="147"/>
      <c r="H32" s="147"/>
      <c r="I32" s="147"/>
      <c r="J32" s="148"/>
      <c r="K32" s="141"/>
      <c r="L32" s="141"/>
      <c r="M32" s="2">
        <v>9500</v>
      </c>
      <c r="N32" s="2">
        <v>10450</v>
      </c>
      <c r="O32" s="2">
        <v>11495</v>
      </c>
      <c r="P32" s="2">
        <v>12635</v>
      </c>
      <c r="Q32" s="2">
        <v>13870</v>
      </c>
      <c r="R32" s="2">
        <v>15200</v>
      </c>
      <c r="S32" s="2">
        <f>SUM(M32:R32)</f>
        <v>73150</v>
      </c>
      <c r="T32" s="33"/>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3"/>
    </row>
    <row r="34" spans="2:21" ht="23" thickBot="1" x14ac:dyDescent="0.6">
      <c r="B34" s="142"/>
      <c r="C34" s="149"/>
      <c r="D34" s="150"/>
      <c r="E34" s="151"/>
      <c r="F34" s="149"/>
      <c r="G34" s="150"/>
      <c r="H34" s="150"/>
      <c r="I34" s="150"/>
      <c r="J34" s="151"/>
      <c r="K34" s="142"/>
      <c r="L34" s="142"/>
      <c r="M34" s="102">
        <v>16720</v>
      </c>
      <c r="N34" s="102">
        <v>18335</v>
      </c>
      <c r="O34" s="102">
        <v>20140</v>
      </c>
      <c r="P34" s="102">
        <v>22135</v>
      </c>
      <c r="Q34" s="102">
        <v>24320</v>
      </c>
      <c r="R34" s="102">
        <v>26695</v>
      </c>
      <c r="S34" s="102">
        <f>SUM(M34:R34)</f>
        <v>128345</v>
      </c>
      <c r="T34" s="102">
        <f>S32+S34</f>
        <v>201495</v>
      </c>
      <c r="U34" s="4"/>
    </row>
    <row r="35" spans="2:21" ht="22.5" x14ac:dyDescent="0.55000000000000004">
      <c r="B35" s="155" t="s">
        <v>44</v>
      </c>
      <c r="C35" s="152" t="s">
        <v>75</v>
      </c>
      <c r="D35" s="153"/>
      <c r="E35" s="154"/>
      <c r="F35" s="166" t="s">
        <v>73</v>
      </c>
      <c r="G35" s="153"/>
      <c r="H35" s="153"/>
      <c r="I35" s="153"/>
      <c r="J35" s="154"/>
      <c r="K35" s="155"/>
      <c r="L35" s="155" t="s">
        <v>74</v>
      </c>
      <c r="M35" s="103" t="s">
        <v>5</v>
      </c>
      <c r="N35" s="103" t="s">
        <v>6</v>
      </c>
      <c r="O35" s="103" t="s">
        <v>7</v>
      </c>
      <c r="P35" s="103" t="s">
        <v>8</v>
      </c>
      <c r="Q35" s="103" t="s">
        <v>9</v>
      </c>
      <c r="R35" s="103" t="s">
        <v>10</v>
      </c>
      <c r="S35" s="103" t="s">
        <v>11</v>
      </c>
      <c r="T35" s="104"/>
      <c r="U35" s="4"/>
    </row>
    <row r="36" spans="2:21" ht="22.5" x14ac:dyDescent="0.55000000000000004">
      <c r="B36" s="141"/>
      <c r="C36" s="146"/>
      <c r="D36" s="147"/>
      <c r="E36" s="148"/>
      <c r="F36" s="146"/>
      <c r="G36" s="147"/>
      <c r="H36" s="147"/>
      <c r="I36" s="147"/>
      <c r="J36" s="148"/>
      <c r="K36" s="141"/>
      <c r="L36" s="141"/>
      <c r="M36" s="49">
        <v>60</v>
      </c>
      <c r="N36" s="49">
        <v>60</v>
      </c>
      <c r="O36" s="49">
        <v>60</v>
      </c>
      <c r="P36" s="49">
        <v>60</v>
      </c>
      <c r="Q36" s="49">
        <v>60</v>
      </c>
      <c r="R36" s="49">
        <v>60</v>
      </c>
      <c r="S36" s="2"/>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6">
        <v>60</v>
      </c>
      <c r="N38" s="106">
        <v>60</v>
      </c>
      <c r="O38" s="106">
        <v>60</v>
      </c>
      <c r="P38" s="106">
        <v>60</v>
      </c>
      <c r="Q38" s="106">
        <v>60</v>
      </c>
      <c r="R38" s="106">
        <v>60</v>
      </c>
      <c r="S38" s="102"/>
      <c r="T38" s="102"/>
      <c r="U38" s="4"/>
    </row>
    <row r="39" spans="2:21" ht="22.5" x14ac:dyDescent="0.55000000000000004">
      <c r="B39" s="155" t="s">
        <v>45</v>
      </c>
      <c r="C39" s="152" t="s">
        <v>76</v>
      </c>
      <c r="D39" s="153"/>
      <c r="E39" s="154"/>
      <c r="F39" s="166" t="s">
        <v>125</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2:21" ht="22.5" x14ac:dyDescent="0.55000000000000004">
      <c r="B40" s="141"/>
      <c r="C40" s="146"/>
      <c r="D40" s="147"/>
      <c r="E40" s="148"/>
      <c r="F40" s="146"/>
      <c r="G40" s="147"/>
      <c r="H40" s="147"/>
      <c r="I40" s="147"/>
      <c r="J40" s="148"/>
      <c r="K40" s="141"/>
      <c r="L40" s="141"/>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2">
        <f>ROUND(M34*M38/100,0)</f>
        <v>10032</v>
      </c>
      <c r="N42" s="102">
        <f t="shared" si="0"/>
        <v>11001</v>
      </c>
      <c r="O42" s="102">
        <f t="shared" si="0"/>
        <v>12084</v>
      </c>
      <c r="P42" s="102">
        <f t="shared" si="0"/>
        <v>13281</v>
      </c>
      <c r="Q42" s="102">
        <f t="shared" si="0"/>
        <v>14592</v>
      </c>
      <c r="R42" s="102">
        <f t="shared" si="0"/>
        <v>16017</v>
      </c>
      <c r="S42" s="102">
        <f>SUM(M42:R42)</f>
        <v>77007</v>
      </c>
      <c r="T42" s="102">
        <f>S40+S42</f>
        <v>120897</v>
      </c>
      <c r="U42" s="4"/>
    </row>
    <row r="43" spans="2:21" ht="21.65" customHeight="1" x14ac:dyDescent="0.55000000000000004">
      <c r="B43" s="155" t="s">
        <v>46</v>
      </c>
      <c r="C43" s="152" t="s">
        <v>77</v>
      </c>
      <c r="D43" s="153"/>
      <c r="E43" s="154"/>
      <c r="F43" s="166" t="s">
        <v>73</v>
      </c>
      <c r="G43" s="153"/>
      <c r="H43" s="153"/>
      <c r="I43" s="153"/>
      <c r="J43" s="154"/>
      <c r="K43" s="155"/>
      <c r="L43" s="155" t="s">
        <v>74</v>
      </c>
      <c r="M43" s="103" t="s">
        <v>5</v>
      </c>
      <c r="N43" s="103" t="s">
        <v>6</v>
      </c>
      <c r="O43" s="103" t="s">
        <v>7</v>
      </c>
      <c r="P43" s="103" t="s">
        <v>8</v>
      </c>
      <c r="Q43" s="103" t="s">
        <v>9</v>
      </c>
      <c r="R43" s="103" t="s">
        <v>10</v>
      </c>
      <c r="S43" s="103" t="s">
        <v>11</v>
      </c>
      <c r="T43" s="104"/>
      <c r="U43" s="4"/>
    </row>
    <row r="44" spans="2:21" ht="22.5" x14ac:dyDescent="0.55000000000000004">
      <c r="B44" s="141"/>
      <c r="C44" s="146"/>
      <c r="D44" s="147"/>
      <c r="E44" s="148"/>
      <c r="F44" s="146"/>
      <c r="G44" s="147"/>
      <c r="H44" s="147"/>
      <c r="I44" s="147"/>
      <c r="J44" s="148"/>
      <c r="K44" s="141"/>
      <c r="L44" s="141"/>
      <c r="M44" s="49">
        <v>10</v>
      </c>
      <c r="N44" s="49">
        <v>10</v>
      </c>
      <c r="O44" s="49">
        <v>10</v>
      </c>
      <c r="P44" s="49">
        <v>10</v>
      </c>
      <c r="Q44" s="49">
        <v>10</v>
      </c>
      <c r="R44" s="49">
        <v>10</v>
      </c>
      <c r="S44" s="2"/>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6">
        <v>10</v>
      </c>
      <c r="N46" s="106">
        <v>10</v>
      </c>
      <c r="O46" s="106">
        <v>10</v>
      </c>
      <c r="P46" s="106">
        <v>10</v>
      </c>
      <c r="Q46" s="106">
        <v>10</v>
      </c>
      <c r="R46" s="106">
        <v>10</v>
      </c>
      <c r="S46" s="102"/>
      <c r="T46" s="102"/>
      <c r="U46" s="4"/>
    </row>
    <row r="47" spans="2:21" ht="22.5" x14ac:dyDescent="0.55000000000000004">
      <c r="B47" s="155" t="s">
        <v>79</v>
      </c>
      <c r="C47" s="152" t="s">
        <v>78</v>
      </c>
      <c r="D47" s="153"/>
      <c r="E47" s="154"/>
      <c r="F47" s="166" t="s">
        <v>120</v>
      </c>
      <c r="G47" s="153"/>
      <c r="H47" s="153"/>
      <c r="I47" s="153"/>
      <c r="J47" s="154"/>
      <c r="K47" s="155" t="s">
        <v>21</v>
      </c>
      <c r="L47" s="155" t="s">
        <v>22</v>
      </c>
      <c r="M47" s="103" t="s">
        <v>5</v>
      </c>
      <c r="N47" s="103" t="s">
        <v>6</v>
      </c>
      <c r="O47" s="103" t="s">
        <v>7</v>
      </c>
      <c r="P47" s="103" t="s">
        <v>8</v>
      </c>
      <c r="Q47" s="103" t="s">
        <v>9</v>
      </c>
      <c r="R47" s="103" t="s">
        <v>10</v>
      </c>
      <c r="S47" s="103" t="s">
        <v>11</v>
      </c>
      <c r="T47" s="104"/>
      <c r="U47" s="4"/>
    </row>
    <row r="48" spans="2:21" ht="22.5" x14ac:dyDescent="0.55000000000000004">
      <c r="B48" s="141"/>
      <c r="C48" s="146"/>
      <c r="D48" s="147"/>
      <c r="E48" s="148"/>
      <c r="F48" s="146"/>
      <c r="G48" s="147"/>
      <c r="H48" s="147"/>
      <c r="I48" s="147"/>
      <c r="J48" s="148"/>
      <c r="K48" s="141"/>
      <c r="L48" s="141"/>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2">
        <f>ROUND(M34*M46/100,0)</f>
        <v>1672</v>
      </c>
      <c r="N50" s="102">
        <f t="shared" si="1"/>
        <v>1834</v>
      </c>
      <c r="O50" s="102">
        <f t="shared" si="1"/>
        <v>2014</v>
      </c>
      <c r="P50" s="102">
        <f t="shared" si="1"/>
        <v>2214</v>
      </c>
      <c r="Q50" s="102">
        <f t="shared" si="1"/>
        <v>2432</v>
      </c>
      <c r="R50" s="102">
        <f t="shared" si="1"/>
        <v>2670</v>
      </c>
      <c r="S50" s="102">
        <f>SUM(M50:R50)</f>
        <v>12836</v>
      </c>
      <c r="T50" s="102">
        <f>S48+S50</f>
        <v>20152</v>
      </c>
      <c r="U50" s="4"/>
    </row>
    <row r="51" spans="2:21" ht="22.5" x14ac:dyDescent="0.55000000000000004">
      <c r="B51" s="155" t="s">
        <v>47</v>
      </c>
      <c r="C51" s="152" t="s">
        <v>80</v>
      </c>
      <c r="D51" s="153"/>
      <c r="E51" s="154"/>
      <c r="F51" s="166" t="s">
        <v>81</v>
      </c>
      <c r="G51" s="153"/>
      <c r="H51" s="153"/>
      <c r="I51" s="153"/>
      <c r="J51" s="154"/>
      <c r="K51" s="155" t="s">
        <v>21</v>
      </c>
      <c r="L51" s="155" t="s">
        <v>22</v>
      </c>
      <c r="M51" s="103" t="s">
        <v>5</v>
      </c>
      <c r="N51" s="103" t="s">
        <v>6</v>
      </c>
      <c r="O51" s="103" t="s">
        <v>7</v>
      </c>
      <c r="P51" s="103" t="s">
        <v>8</v>
      </c>
      <c r="Q51" s="103" t="s">
        <v>9</v>
      </c>
      <c r="R51" s="103" t="s">
        <v>10</v>
      </c>
      <c r="S51" s="103" t="s">
        <v>11</v>
      </c>
      <c r="T51" s="104"/>
      <c r="U51" s="4"/>
    </row>
    <row r="52" spans="2:21" ht="22.5" x14ac:dyDescent="0.55000000000000004">
      <c r="B52" s="141"/>
      <c r="C52" s="146"/>
      <c r="D52" s="147"/>
      <c r="E52" s="148"/>
      <c r="F52" s="146"/>
      <c r="G52" s="147"/>
      <c r="H52" s="147"/>
      <c r="I52" s="147"/>
      <c r="J52" s="148"/>
      <c r="K52" s="141"/>
      <c r="L52" s="141"/>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2">
        <f>M42+M50</f>
        <v>11704</v>
      </c>
      <c r="N54" s="102">
        <f t="shared" si="2"/>
        <v>12835</v>
      </c>
      <c r="O54" s="102">
        <f t="shared" si="2"/>
        <v>14098</v>
      </c>
      <c r="P54" s="102">
        <f t="shared" si="2"/>
        <v>15495</v>
      </c>
      <c r="Q54" s="102">
        <f t="shared" si="2"/>
        <v>17024</v>
      </c>
      <c r="R54" s="102">
        <f t="shared" si="2"/>
        <v>18687</v>
      </c>
      <c r="S54" s="102">
        <f>SUM(M54:R54)</f>
        <v>89843</v>
      </c>
      <c r="T54" s="102">
        <f>S52+S54</f>
        <v>141049</v>
      </c>
      <c r="U54" s="4"/>
    </row>
    <row r="55" spans="2:21" ht="22.5" x14ac:dyDescent="0.55000000000000004">
      <c r="B55" s="155" t="s">
        <v>82</v>
      </c>
      <c r="C55" s="152" t="s">
        <v>83</v>
      </c>
      <c r="D55" s="153"/>
      <c r="E55" s="154"/>
      <c r="F55" s="166" t="s">
        <v>84</v>
      </c>
      <c r="G55" s="153"/>
      <c r="H55" s="153"/>
      <c r="I55" s="153"/>
      <c r="J55" s="154"/>
      <c r="K55" s="155" t="s">
        <v>21</v>
      </c>
      <c r="L55" s="155" t="s">
        <v>22</v>
      </c>
      <c r="M55" s="103" t="s">
        <v>5</v>
      </c>
      <c r="N55" s="103" t="s">
        <v>6</v>
      </c>
      <c r="O55" s="103" t="s">
        <v>7</v>
      </c>
      <c r="P55" s="103" t="s">
        <v>8</v>
      </c>
      <c r="Q55" s="103" t="s">
        <v>9</v>
      </c>
      <c r="R55" s="103" t="s">
        <v>10</v>
      </c>
      <c r="S55" s="103" t="s">
        <v>11</v>
      </c>
      <c r="T55" s="104"/>
      <c r="U55" s="4"/>
    </row>
    <row r="56" spans="2:21" ht="22.5" x14ac:dyDescent="0.55000000000000004">
      <c r="B56" s="141"/>
      <c r="C56" s="146"/>
      <c r="D56" s="147"/>
      <c r="E56" s="148"/>
      <c r="F56" s="146"/>
      <c r="G56" s="147"/>
      <c r="H56" s="147"/>
      <c r="I56" s="147"/>
      <c r="J56" s="148"/>
      <c r="K56" s="141"/>
      <c r="L56" s="141"/>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2">
        <f>M34-M54</f>
        <v>5016</v>
      </c>
      <c r="N58" s="102">
        <f t="shared" si="3"/>
        <v>5500</v>
      </c>
      <c r="O58" s="102">
        <f t="shared" si="3"/>
        <v>6042</v>
      </c>
      <c r="P58" s="102">
        <f t="shared" si="3"/>
        <v>6640</v>
      </c>
      <c r="Q58" s="102">
        <f t="shared" si="3"/>
        <v>7296</v>
      </c>
      <c r="R58" s="102">
        <f t="shared" si="3"/>
        <v>8008</v>
      </c>
      <c r="S58" s="102">
        <f>SUM(M58:R58)</f>
        <v>38502</v>
      </c>
      <c r="T58" s="102">
        <f>S56+S58</f>
        <v>60446</v>
      </c>
      <c r="U58" s="4"/>
    </row>
    <row r="59" spans="2:21" ht="21.65" customHeight="1" x14ac:dyDescent="0.55000000000000004">
      <c r="B59" s="155" t="s">
        <v>87</v>
      </c>
      <c r="C59" s="152" t="s">
        <v>85</v>
      </c>
      <c r="D59" s="153"/>
      <c r="E59" s="154"/>
      <c r="F59" s="166" t="s">
        <v>86</v>
      </c>
      <c r="G59" s="153"/>
      <c r="H59" s="153"/>
      <c r="I59" s="153"/>
      <c r="J59" s="154"/>
      <c r="K59" s="155"/>
      <c r="L59" s="155" t="s">
        <v>74</v>
      </c>
      <c r="M59" s="103" t="s">
        <v>5</v>
      </c>
      <c r="N59" s="103" t="s">
        <v>6</v>
      </c>
      <c r="O59" s="103" t="s">
        <v>7</v>
      </c>
      <c r="P59" s="103" t="s">
        <v>8</v>
      </c>
      <c r="Q59" s="103" t="s">
        <v>9</v>
      </c>
      <c r="R59" s="103" t="s">
        <v>10</v>
      </c>
      <c r="S59" s="103" t="s">
        <v>11</v>
      </c>
      <c r="T59" s="104"/>
      <c r="U59" s="4"/>
    </row>
    <row r="60" spans="2:21" ht="22.5" x14ac:dyDescent="0.55000000000000004">
      <c r="B60" s="141"/>
      <c r="C60" s="146"/>
      <c r="D60" s="147"/>
      <c r="E60" s="148"/>
      <c r="F60" s="146"/>
      <c r="G60" s="147"/>
      <c r="H60" s="147"/>
      <c r="I60" s="147"/>
      <c r="J60" s="148"/>
      <c r="K60" s="141"/>
      <c r="L60" s="141"/>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6">
        <f>ROUND(M58/M34*100,0)</f>
        <v>30</v>
      </c>
      <c r="N62" s="106">
        <f t="shared" si="4"/>
        <v>30</v>
      </c>
      <c r="O62" s="106">
        <f t="shared" si="4"/>
        <v>30</v>
      </c>
      <c r="P62" s="106">
        <f t="shared" si="4"/>
        <v>30</v>
      </c>
      <c r="Q62" s="106">
        <f t="shared" si="4"/>
        <v>30</v>
      </c>
      <c r="R62" s="106">
        <f t="shared" si="4"/>
        <v>30</v>
      </c>
      <c r="S62" s="106">
        <f t="shared" si="4"/>
        <v>30</v>
      </c>
      <c r="T62" s="106">
        <f t="shared" si="4"/>
        <v>30</v>
      </c>
      <c r="U62" s="4"/>
    </row>
    <row r="63" spans="2:21" ht="22.5" x14ac:dyDescent="0.55000000000000004">
      <c r="B63" s="155" t="s">
        <v>88</v>
      </c>
      <c r="C63" s="152" t="s">
        <v>72</v>
      </c>
      <c r="D63" s="153"/>
      <c r="E63" s="154"/>
      <c r="F63" s="166" t="s">
        <v>73</v>
      </c>
      <c r="G63" s="153"/>
      <c r="H63" s="153"/>
      <c r="I63" s="153"/>
      <c r="J63" s="154"/>
      <c r="K63" s="155" t="s">
        <v>21</v>
      </c>
      <c r="L63" s="155" t="s">
        <v>22</v>
      </c>
      <c r="M63" s="103" t="s">
        <v>5</v>
      </c>
      <c r="N63" s="103" t="s">
        <v>6</v>
      </c>
      <c r="O63" s="103" t="s">
        <v>7</v>
      </c>
      <c r="P63" s="103" t="s">
        <v>8</v>
      </c>
      <c r="Q63" s="103" t="s">
        <v>9</v>
      </c>
      <c r="R63" s="103" t="s">
        <v>10</v>
      </c>
      <c r="S63" s="103" t="s">
        <v>11</v>
      </c>
      <c r="T63" s="104"/>
      <c r="U63" s="4"/>
    </row>
    <row r="64" spans="2:21" ht="22.5" x14ac:dyDescent="0.55000000000000004">
      <c r="B64" s="141"/>
      <c r="C64" s="146"/>
      <c r="D64" s="147"/>
      <c r="E64" s="148"/>
      <c r="F64" s="146"/>
      <c r="G64" s="147"/>
      <c r="H64" s="147"/>
      <c r="I64" s="147"/>
      <c r="J64" s="148"/>
      <c r="K64" s="141"/>
      <c r="L64" s="141"/>
      <c r="M64" s="2">
        <v>1500</v>
      </c>
      <c r="N64" s="2">
        <v>1500</v>
      </c>
      <c r="O64" s="2">
        <v>1500</v>
      </c>
      <c r="P64" s="2">
        <v>1500</v>
      </c>
      <c r="Q64" s="2">
        <v>1500</v>
      </c>
      <c r="R64" s="2">
        <v>1500</v>
      </c>
      <c r="S64" s="2">
        <f>SUM(M64:R64)</f>
        <v>9000</v>
      </c>
      <c r="T64" s="33"/>
      <c r="U64" s="4"/>
    </row>
    <row r="65" spans="2: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2:21" ht="23" thickBot="1" x14ac:dyDescent="0.6">
      <c r="B66" s="142"/>
      <c r="C66" s="149"/>
      <c r="D66" s="150"/>
      <c r="E66" s="151"/>
      <c r="F66" s="149"/>
      <c r="G66" s="150"/>
      <c r="H66" s="150"/>
      <c r="I66" s="150"/>
      <c r="J66" s="151"/>
      <c r="K66" s="142"/>
      <c r="L66" s="142"/>
      <c r="M66" s="102">
        <v>1500</v>
      </c>
      <c r="N66" s="102">
        <v>1500</v>
      </c>
      <c r="O66" s="102">
        <v>1500</v>
      </c>
      <c r="P66" s="102">
        <v>1500</v>
      </c>
      <c r="Q66" s="102">
        <v>1500</v>
      </c>
      <c r="R66" s="102">
        <v>1500</v>
      </c>
      <c r="S66" s="102">
        <f>SUM(M66:R66)</f>
        <v>9000</v>
      </c>
      <c r="T66" s="102">
        <f>S64+S66</f>
        <v>18000</v>
      </c>
      <c r="U66" s="4"/>
    </row>
    <row r="67" spans="2:21" ht="22.5" x14ac:dyDescent="0.55000000000000004">
      <c r="B67" s="155" t="s">
        <v>89</v>
      </c>
      <c r="C67" s="152" t="s">
        <v>90</v>
      </c>
      <c r="D67" s="153"/>
      <c r="E67" s="154"/>
      <c r="F67" s="166" t="s">
        <v>73</v>
      </c>
      <c r="G67" s="153"/>
      <c r="H67" s="153"/>
      <c r="I67" s="153"/>
      <c r="J67" s="154"/>
      <c r="K67" s="155" t="s">
        <v>21</v>
      </c>
      <c r="L67" s="155" t="s">
        <v>22</v>
      </c>
      <c r="M67" s="103" t="s">
        <v>5</v>
      </c>
      <c r="N67" s="103" t="s">
        <v>6</v>
      </c>
      <c r="O67" s="103" t="s">
        <v>7</v>
      </c>
      <c r="P67" s="103" t="s">
        <v>8</v>
      </c>
      <c r="Q67" s="103" t="s">
        <v>9</v>
      </c>
      <c r="R67" s="103" t="s">
        <v>10</v>
      </c>
      <c r="S67" s="103" t="s">
        <v>11</v>
      </c>
      <c r="T67" s="104"/>
      <c r="U67" s="4"/>
    </row>
    <row r="68" spans="2:21" ht="22.5" x14ac:dyDescent="0.55000000000000004">
      <c r="B68" s="141"/>
      <c r="C68" s="146"/>
      <c r="D68" s="147"/>
      <c r="E68" s="148"/>
      <c r="F68" s="146"/>
      <c r="G68" s="147"/>
      <c r="H68" s="147"/>
      <c r="I68" s="147"/>
      <c r="J68" s="148"/>
      <c r="K68" s="141"/>
      <c r="L68" s="141"/>
      <c r="M68" s="2">
        <v>300</v>
      </c>
      <c r="N68" s="2">
        <v>300</v>
      </c>
      <c r="O68" s="2">
        <v>300</v>
      </c>
      <c r="P68" s="2">
        <v>300</v>
      </c>
      <c r="Q68" s="2">
        <v>300</v>
      </c>
      <c r="R68" s="2">
        <v>300</v>
      </c>
      <c r="S68" s="2">
        <f>SUM(M68:R68)</f>
        <v>1800</v>
      </c>
      <c r="T68" s="33"/>
      <c r="U68" s="4"/>
    </row>
    <row r="69" spans="2: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2:21" ht="23" thickBot="1" x14ac:dyDescent="0.6">
      <c r="B70" s="142"/>
      <c r="C70" s="149"/>
      <c r="D70" s="150"/>
      <c r="E70" s="151"/>
      <c r="F70" s="149"/>
      <c r="G70" s="150"/>
      <c r="H70" s="150"/>
      <c r="I70" s="150"/>
      <c r="J70" s="151"/>
      <c r="K70" s="142"/>
      <c r="L70" s="142"/>
      <c r="M70" s="102">
        <v>300</v>
      </c>
      <c r="N70" s="102">
        <v>300</v>
      </c>
      <c r="O70" s="102">
        <v>300</v>
      </c>
      <c r="P70" s="102">
        <v>300</v>
      </c>
      <c r="Q70" s="102">
        <v>300</v>
      </c>
      <c r="R70" s="102">
        <v>300</v>
      </c>
      <c r="S70" s="102">
        <f>SUM(M70:R70)</f>
        <v>1800</v>
      </c>
      <c r="T70" s="102">
        <f>S68+S70</f>
        <v>3600</v>
      </c>
      <c r="U70" s="4"/>
    </row>
    <row r="71" spans="2:21" ht="22.5" x14ac:dyDescent="0.55000000000000004">
      <c r="B71" s="155" t="s">
        <v>48</v>
      </c>
      <c r="C71" s="152" t="s">
        <v>91</v>
      </c>
      <c r="D71" s="153"/>
      <c r="E71" s="154"/>
      <c r="F71" s="166" t="s">
        <v>92</v>
      </c>
      <c r="G71" s="153"/>
      <c r="H71" s="153"/>
      <c r="I71" s="153"/>
      <c r="J71" s="154"/>
      <c r="K71" s="155" t="s">
        <v>21</v>
      </c>
      <c r="L71" s="155" t="s">
        <v>22</v>
      </c>
      <c r="M71" s="103" t="s">
        <v>5</v>
      </c>
      <c r="N71" s="103" t="s">
        <v>6</v>
      </c>
      <c r="O71" s="103" t="s">
        <v>7</v>
      </c>
      <c r="P71" s="103" t="s">
        <v>8</v>
      </c>
      <c r="Q71" s="103" t="s">
        <v>9</v>
      </c>
      <c r="R71" s="103" t="s">
        <v>10</v>
      </c>
      <c r="S71" s="103" t="s">
        <v>11</v>
      </c>
      <c r="T71" s="104"/>
      <c r="U71" s="4"/>
    </row>
    <row r="72" spans="2:21" ht="22.5" x14ac:dyDescent="0.55000000000000004">
      <c r="B72" s="141"/>
      <c r="C72" s="146"/>
      <c r="D72" s="147"/>
      <c r="E72" s="148"/>
      <c r="F72" s="146"/>
      <c r="G72" s="147"/>
      <c r="H72" s="147"/>
      <c r="I72" s="147"/>
      <c r="J72" s="148"/>
      <c r="K72" s="141"/>
      <c r="L72" s="141"/>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2:21" ht="23" thickBot="1" x14ac:dyDescent="0.6">
      <c r="B74" s="142"/>
      <c r="C74" s="149"/>
      <c r="D74" s="150"/>
      <c r="E74" s="151"/>
      <c r="F74" s="149"/>
      <c r="G74" s="150"/>
      <c r="H74" s="150"/>
      <c r="I74" s="150"/>
      <c r="J74" s="151"/>
      <c r="K74" s="142"/>
      <c r="L74" s="142"/>
      <c r="M74" s="102">
        <f>M66+M70</f>
        <v>1800</v>
      </c>
      <c r="N74" s="102">
        <f t="shared" si="5"/>
        <v>1800</v>
      </c>
      <c r="O74" s="102">
        <f t="shared" si="5"/>
        <v>1800</v>
      </c>
      <c r="P74" s="102">
        <f t="shared" si="5"/>
        <v>1800</v>
      </c>
      <c r="Q74" s="102">
        <f t="shared" si="5"/>
        <v>1800</v>
      </c>
      <c r="R74" s="102">
        <f t="shared" si="5"/>
        <v>1800</v>
      </c>
      <c r="S74" s="102">
        <f>SUM(M74:R74)</f>
        <v>10800</v>
      </c>
      <c r="T74" s="102">
        <f>S72+S74</f>
        <v>21600</v>
      </c>
      <c r="U74" s="4"/>
    </row>
    <row r="75" spans="2:21" ht="22.5" x14ac:dyDescent="0.55000000000000004">
      <c r="B75" s="155" t="s">
        <v>121</v>
      </c>
      <c r="C75" s="152" t="s">
        <v>93</v>
      </c>
      <c r="D75" s="153"/>
      <c r="E75" s="154"/>
      <c r="F75" s="166" t="s">
        <v>122</v>
      </c>
      <c r="G75" s="153"/>
      <c r="H75" s="153"/>
      <c r="I75" s="153"/>
      <c r="J75" s="154"/>
      <c r="K75" s="155" t="s">
        <v>21</v>
      </c>
      <c r="L75" s="155" t="s">
        <v>22</v>
      </c>
      <c r="M75" s="103" t="s">
        <v>5</v>
      </c>
      <c r="N75" s="103" t="s">
        <v>6</v>
      </c>
      <c r="O75" s="103" t="s">
        <v>7</v>
      </c>
      <c r="P75" s="103" t="s">
        <v>8</v>
      </c>
      <c r="Q75" s="103" t="s">
        <v>9</v>
      </c>
      <c r="R75" s="103" t="s">
        <v>10</v>
      </c>
      <c r="S75" s="103" t="s">
        <v>11</v>
      </c>
      <c r="T75" s="104"/>
      <c r="U75" s="4"/>
    </row>
    <row r="76" spans="2:21" ht="22.5" x14ac:dyDescent="0.55000000000000004">
      <c r="B76" s="141"/>
      <c r="C76" s="146"/>
      <c r="D76" s="147"/>
      <c r="E76" s="148"/>
      <c r="F76" s="146"/>
      <c r="G76" s="147"/>
      <c r="H76" s="147"/>
      <c r="I76" s="147"/>
      <c r="J76" s="148"/>
      <c r="K76" s="141"/>
      <c r="L76" s="141"/>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c r="U77" s="4"/>
    </row>
    <row r="78" spans="2:21" ht="23" thickBot="1" x14ac:dyDescent="0.6">
      <c r="B78" s="142"/>
      <c r="C78" s="149"/>
      <c r="D78" s="150"/>
      <c r="E78" s="151"/>
      <c r="F78" s="149"/>
      <c r="G78" s="150"/>
      <c r="H78" s="150"/>
      <c r="I78" s="150"/>
      <c r="J78" s="151"/>
      <c r="K78" s="142"/>
      <c r="L78" s="142"/>
      <c r="M78" s="102">
        <f>M58-M74</f>
        <v>3216</v>
      </c>
      <c r="N78" s="102">
        <f t="shared" si="6"/>
        <v>3700</v>
      </c>
      <c r="O78" s="102">
        <f t="shared" si="6"/>
        <v>4242</v>
      </c>
      <c r="P78" s="102">
        <f t="shared" si="6"/>
        <v>4840</v>
      </c>
      <c r="Q78" s="102">
        <f t="shared" si="6"/>
        <v>5496</v>
      </c>
      <c r="R78" s="102">
        <f t="shared" si="6"/>
        <v>6208</v>
      </c>
      <c r="S78" s="102">
        <f>SUM(M78:R78)</f>
        <v>27702</v>
      </c>
      <c r="T78" s="102">
        <f>S76+S78</f>
        <v>38846</v>
      </c>
      <c r="U78" s="4"/>
    </row>
    <row r="79" spans="2:21" ht="22.5" x14ac:dyDescent="0.55000000000000004">
      <c r="B79" s="141" t="s">
        <v>49</v>
      </c>
      <c r="C79" s="146" t="s">
        <v>94</v>
      </c>
      <c r="D79" s="147"/>
      <c r="E79" s="148"/>
      <c r="F79" s="180" t="s">
        <v>123</v>
      </c>
      <c r="G79" s="147"/>
      <c r="H79" s="147"/>
      <c r="I79" s="147"/>
      <c r="J79" s="148"/>
      <c r="K79" s="141"/>
      <c r="L79" s="141" t="s">
        <v>74</v>
      </c>
      <c r="M79" s="96" t="s">
        <v>5</v>
      </c>
      <c r="N79" s="96" t="s">
        <v>6</v>
      </c>
      <c r="O79" s="96" t="s">
        <v>7</v>
      </c>
      <c r="P79" s="96" t="s">
        <v>8</v>
      </c>
      <c r="Q79" s="96" t="s">
        <v>9</v>
      </c>
      <c r="R79" s="96" t="s">
        <v>10</v>
      </c>
      <c r="S79" s="96" t="s">
        <v>11</v>
      </c>
      <c r="T79" s="33"/>
      <c r="U79" s="4"/>
    </row>
    <row r="80" spans="2:21" ht="22.5" x14ac:dyDescent="0.55000000000000004">
      <c r="B80" s="141"/>
      <c r="C80" s="146"/>
      <c r="D80" s="147"/>
      <c r="E80" s="148"/>
      <c r="F80" s="146"/>
      <c r="G80" s="147"/>
      <c r="H80" s="147"/>
      <c r="I80" s="147"/>
      <c r="J80" s="148"/>
      <c r="K80" s="141"/>
      <c r="L80" s="141"/>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c r="U81" s="4"/>
    </row>
    <row r="82" spans="1:21" ht="22.5" x14ac:dyDescent="0.55000000000000004">
      <c r="B82" s="176"/>
      <c r="C82" s="177"/>
      <c r="D82" s="178"/>
      <c r="E82" s="179"/>
      <c r="F82" s="177"/>
      <c r="G82" s="178"/>
      <c r="H82" s="178"/>
      <c r="I82" s="178"/>
      <c r="J82" s="179"/>
      <c r="K82" s="176"/>
      <c r="L82" s="176"/>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B79:B82"/>
    <mergeCell ref="C79:E82"/>
    <mergeCell ref="F79:J82"/>
    <mergeCell ref="K79:K82"/>
    <mergeCell ref="L79:L82"/>
    <mergeCell ref="B71:B74"/>
    <mergeCell ref="C71:E74"/>
    <mergeCell ref="F71:J74"/>
    <mergeCell ref="K71:K74"/>
    <mergeCell ref="L71:L74"/>
    <mergeCell ref="B75:B78"/>
    <mergeCell ref="C75:E78"/>
    <mergeCell ref="F75:J78"/>
    <mergeCell ref="K75:K78"/>
    <mergeCell ref="L75:L78"/>
    <mergeCell ref="B63:B66"/>
    <mergeCell ref="C63:E66"/>
    <mergeCell ref="F63:J66"/>
    <mergeCell ref="K63:K66"/>
    <mergeCell ref="L63:L66"/>
    <mergeCell ref="B67:B70"/>
    <mergeCell ref="C67:E70"/>
    <mergeCell ref="F67:J70"/>
    <mergeCell ref="K67:K70"/>
    <mergeCell ref="L67:L70"/>
    <mergeCell ref="B55:B58"/>
    <mergeCell ref="C55:E58"/>
    <mergeCell ref="F55:J58"/>
    <mergeCell ref="K55:K58"/>
    <mergeCell ref="L55:L58"/>
    <mergeCell ref="B59:B62"/>
    <mergeCell ref="C59:E62"/>
    <mergeCell ref="F59:J62"/>
    <mergeCell ref="K59:K62"/>
    <mergeCell ref="L59:L62"/>
    <mergeCell ref="B47:B50"/>
    <mergeCell ref="C47:E50"/>
    <mergeCell ref="F47:J50"/>
    <mergeCell ref="K47:K50"/>
    <mergeCell ref="L47:L50"/>
    <mergeCell ref="B51:B54"/>
    <mergeCell ref="C51:E54"/>
    <mergeCell ref="F51:J54"/>
    <mergeCell ref="K51:K54"/>
    <mergeCell ref="L51:L54"/>
    <mergeCell ref="L35:L38"/>
    <mergeCell ref="B39:B42"/>
    <mergeCell ref="C39:E42"/>
    <mergeCell ref="F39:J42"/>
    <mergeCell ref="K39:K42"/>
    <mergeCell ref="L39:L42"/>
    <mergeCell ref="B35:B38"/>
    <mergeCell ref="C35:E38"/>
    <mergeCell ref="F35:J38"/>
    <mergeCell ref="K35:K38"/>
    <mergeCell ref="B43:B46"/>
    <mergeCell ref="C43:E46"/>
    <mergeCell ref="F43:J46"/>
    <mergeCell ref="K43:K46"/>
    <mergeCell ref="L43:L46"/>
    <mergeCell ref="C7:E7"/>
    <mergeCell ref="G7:I7"/>
    <mergeCell ref="B2:I2"/>
    <mergeCell ref="J2:L2"/>
    <mergeCell ref="B4:T4"/>
    <mergeCell ref="B5:T5"/>
    <mergeCell ref="L31:L34"/>
    <mergeCell ref="K31:K34"/>
    <mergeCell ref="F31:J34"/>
    <mergeCell ref="K27:K30"/>
    <mergeCell ref="L27:L30"/>
    <mergeCell ref="C31:E34"/>
    <mergeCell ref="B31:B34"/>
    <mergeCell ref="B27:B30"/>
    <mergeCell ref="C27:E30"/>
    <mergeCell ref="F27:J30"/>
    <mergeCell ref="B24:B26"/>
    <mergeCell ref="C24:E26"/>
    <mergeCell ref="F24:J26"/>
    <mergeCell ref="N20:O20"/>
    <mergeCell ref="P20:Q20"/>
    <mergeCell ref="K24:K26"/>
    <mergeCell ref="L24:L26"/>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
        <v>132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3" t="s">
        <v>58</v>
      </c>
      <c r="E15" s="124"/>
      <c r="F15" s="47"/>
      <c r="G15" s="47" t="s">
        <v>71</v>
      </c>
      <c r="H15" s="47"/>
      <c r="I15" s="47"/>
      <c r="J15" s="47"/>
      <c r="K15" s="47"/>
      <c r="L15" s="47"/>
      <c r="M15" s="47"/>
      <c r="N15" s="47"/>
      <c r="O15" s="47"/>
      <c r="P15" s="47"/>
      <c r="Q15" s="47"/>
      <c r="R15" s="47"/>
      <c r="S15" s="47"/>
      <c r="T15" s="48"/>
    </row>
    <row r="16" spans="2:20" ht="19.75" customHeight="1" thickBot="1" x14ac:dyDescent="0.6">
      <c r="B16" s="46"/>
      <c r="C16" s="47"/>
      <c r="D16" s="134" t="s">
        <v>60</v>
      </c>
      <c r="E16" s="135"/>
      <c r="F16" s="47"/>
      <c r="G16" s="47" t="s">
        <v>95</v>
      </c>
      <c r="H16" s="47"/>
      <c r="I16" s="47"/>
      <c r="J16" s="47"/>
      <c r="K16" s="47"/>
      <c r="L16" s="47"/>
      <c r="M16" s="47"/>
      <c r="N16" s="47"/>
      <c r="O16" s="47"/>
      <c r="P16" s="47"/>
      <c r="Q16" s="47"/>
      <c r="R16" s="47"/>
      <c r="S16" s="47"/>
      <c r="T16" s="48"/>
    </row>
    <row r="17" spans="2:20"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0" ht="19.75" customHeight="1" thickBot="1" x14ac:dyDescent="0.6">
      <c r="B20" s="123" t="s">
        <v>63</v>
      </c>
      <c r="C20" s="124"/>
      <c r="D20" s="134" t="s">
        <v>64</v>
      </c>
      <c r="E20" s="183"/>
      <c r="F20" s="183"/>
      <c r="G20" s="135"/>
      <c r="H20" s="123" t="s">
        <v>65</v>
      </c>
      <c r="I20" s="139"/>
      <c r="J20" s="139"/>
      <c r="K20" s="124"/>
      <c r="L20" s="123" t="s">
        <v>66</v>
      </c>
      <c r="M20" s="124"/>
      <c r="N20" s="123" t="s">
        <v>67</v>
      </c>
      <c r="O20" s="124"/>
      <c r="P20" s="123" t="s">
        <v>68</v>
      </c>
      <c r="Q20" s="124"/>
      <c r="R20" s="123" t="s">
        <v>69</v>
      </c>
      <c r="S20" s="124"/>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28" t="s">
        <v>126</v>
      </c>
      <c r="C22" s="129"/>
      <c r="D22" s="129"/>
      <c r="E22" s="129"/>
      <c r="F22" s="129"/>
      <c r="G22" s="129"/>
      <c r="H22" s="129"/>
      <c r="I22" s="129"/>
      <c r="J22" s="129"/>
      <c r="K22" s="129"/>
      <c r="L22" s="129"/>
      <c r="M22" s="129"/>
      <c r="N22" s="129"/>
      <c r="O22" s="129"/>
      <c r="P22" s="129"/>
      <c r="Q22" s="129"/>
      <c r="R22" s="129"/>
      <c r="S22" s="129"/>
      <c r="T22" s="130"/>
    </row>
    <row r="23" spans="2:20"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0" ht="22.5" x14ac:dyDescent="0.55000000000000004">
      <c r="B24" s="140" t="s">
        <v>23</v>
      </c>
      <c r="C24" s="143" t="s">
        <v>97</v>
      </c>
      <c r="D24" s="144"/>
      <c r="E24" s="145"/>
      <c r="F24" s="182" t="s">
        <v>127</v>
      </c>
      <c r="G24" s="144"/>
      <c r="H24" s="144"/>
      <c r="I24" s="144"/>
      <c r="J24" s="145"/>
      <c r="K24" s="140" t="s">
        <v>21</v>
      </c>
      <c r="L24" s="140"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row>
    <row r="26" spans="2:20" ht="23" thickBot="1" x14ac:dyDescent="0.6">
      <c r="B26" s="142"/>
      <c r="C26" s="149"/>
      <c r="D26" s="150"/>
      <c r="E26" s="151"/>
      <c r="F26" s="149"/>
      <c r="G26" s="150"/>
      <c r="H26" s="150"/>
      <c r="I26" s="150"/>
      <c r="J26" s="151"/>
      <c r="K26" s="142"/>
      <c r="L26" s="142"/>
      <c r="M26" s="102">
        <f>A①_営業部_入力!M42</f>
        <v>10032</v>
      </c>
      <c r="N26" s="102">
        <f>A①_営業部_入力!N42</f>
        <v>11001</v>
      </c>
      <c r="O26" s="102">
        <f>A①_営業部_入力!O42</f>
        <v>12084</v>
      </c>
      <c r="P26" s="102">
        <f>A①_営業部_入力!P42</f>
        <v>13281</v>
      </c>
      <c r="Q26" s="102">
        <f>A①_営業部_入力!Q42</f>
        <v>14592</v>
      </c>
      <c r="R26" s="102">
        <f>A①_営業部_入力!R42</f>
        <v>16017</v>
      </c>
      <c r="S26" s="102">
        <f>SUM(M26:R26)</f>
        <v>77007</v>
      </c>
      <c r="T26" s="102">
        <f>S24+S26</f>
        <v>120897</v>
      </c>
    </row>
    <row r="27" spans="2:20" ht="22.5" x14ac:dyDescent="0.55000000000000004">
      <c r="B27" s="155" t="s">
        <v>33</v>
      </c>
      <c r="C27" s="156" t="s">
        <v>42</v>
      </c>
      <c r="D27" s="157"/>
      <c r="E27" s="158"/>
      <c r="F27" s="165" t="s">
        <v>128</v>
      </c>
      <c r="G27" s="157"/>
      <c r="H27" s="157"/>
      <c r="I27" s="157"/>
      <c r="J27" s="158"/>
      <c r="K27" s="155" t="s">
        <v>96</v>
      </c>
      <c r="L27" s="155" t="s">
        <v>43</v>
      </c>
      <c r="M27" s="103" t="s">
        <v>5</v>
      </c>
      <c r="N27" s="103" t="s">
        <v>6</v>
      </c>
      <c r="O27" s="103" t="s">
        <v>7</v>
      </c>
      <c r="P27" s="103" t="s">
        <v>8</v>
      </c>
      <c r="Q27" s="103" t="s">
        <v>9</v>
      </c>
      <c r="R27" s="103" t="s">
        <v>10</v>
      </c>
      <c r="S27" s="103" t="s">
        <v>11</v>
      </c>
      <c r="T27" s="104"/>
    </row>
    <row r="28" spans="2:20" ht="22.5" x14ac:dyDescent="0.55000000000000004">
      <c r="B28" s="141"/>
      <c r="C28" s="159"/>
      <c r="D28" s="160"/>
      <c r="E28" s="161"/>
      <c r="F28" s="159"/>
      <c r="G28" s="160"/>
      <c r="H28" s="160"/>
      <c r="I28" s="160"/>
      <c r="J28" s="161"/>
      <c r="K28" s="141"/>
      <c r="L28" s="141"/>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141"/>
      <c r="C29" s="159"/>
      <c r="D29" s="160"/>
      <c r="E29" s="161"/>
      <c r="F29" s="159"/>
      <c r="G29" s="160"/>
      <c r="H29" s="160"/>
      <c r="I29" s="160"/>
      <c r="J29" s="161"/>
      <c r="K29" s="141"/>
      <c r="L29" s="141"/>
      <c r="M29" s="45" t="s">
        <v>13</v>
      </c>
      <c r="N29" s="45" t="s">
        <v>14</v>
      </c>
      <c r="O29" s="45" t="s">
        <v>15</v>
      </c>
      <c r="P29" s="45" t="s">
        <v>16</v>
      </c>
      <c r="Q29" s="45" t="s">
        <v>17</v>
      </c>
      <c r="R29" s="45" t="s">
        <v>18</v>
      </c>
      <c r="S29" s="45" t="s">
        <v>19</v>
      </c>
      <c r="T29" s="45" t="s">
        <v>20</v>
      </c>
    </row>
    <row r="30" spans="2:20" ht="23" thickBot="1" x14ac:dyDescent="0.6">
      <c r="B30" s="142"/>
      <c r="C30" s="162"/>
      <c r="D30" s="163"/>
      <c r="E30" s="164"/>
      <c r="F30" s="162"/>
      <c r="G30" s="163"/>
      <c r="H30" s="163"/>
      <c r="I30" s="163"/>
      <c r="J30" s="164"/>
      <c r="K30" s="142"/>
      <c r="L30" s="142"/>
      <c r="M30" s="105">
        <f>A①_営業部_入力!M30</f>
        <v>176</v>
      </c>
      <c r="N30" s="105">
        <f>A①_営業部_入力!N30</f>
        <v>193</v>
      </c>
      <c r="O30" s="105">
        <f>A①_営業部_入力!O30</f>
        <v>212</v>
      </c>
      <c r="P30" s="105">
        <f>A①_営業部_入力!P30</f>
        <v>233</v>
      </c>
      <c r="Q30" s="105">
        <f>A①_営業部_入力!Q30</f>
        <v>256</v>
      </c>
      <c r="R30" s="105">
        <f>A①_営業部_入力!R30</f>
        <v>281</v>
      </c>
      <c r="S30" s="105">
        <f>SUM(M30:R30)</f>
        <v>1351</v>
      </c>
      <c r="T30" s="105">
        <f>S28+S30</f>
        <v>2121</v>
      </c>
    </row>
    <row r="31" spans="2:20" ht="18" customHeight="1" x14ac:dyDescent="0.55000000000000004">
      <c r="B31" s="155" t="s">
        <v>39</v>
      </c>
      <c r="C31" s="152" t="s">
        <v>98</v>
      </c>
      <c r="D31" s="153"/>
      <c r="E31" s="154"/>
      <c r="F31" s="166" t="s">
        <v>131</v>
      </c>
      <c r="G31" s="153"/>
      <c r="H31" s="153"/>
      <c r="I31" s="153"/>
      <c r="J31" s="154"/>
      <c r="K31" s="155" t="s">
        <v>96</v>
      </c>
      <c r="L31" s="155" t="s">
        <v>43</v>
      </c>
      <c r="M31" s="103" t="s">
        <v>5</v>
      </c>
      <c r="N31" s="103" t="s">
        <v>6</v>
      </c>
      <c r="O31" s="103" t="s">
        <v>7</v>
      </c>
      <c r="P31" s="103" t="s">
        <v>8</v>
      </c>
      <c r="Q31" s="103" t="s">
        <v>9</v>
      </c>
      <c r="R31" s="103" t="s">
        <v>10</v>
      </c>
      <c r="S31" s="103" t="s">
        <v>11</v>
      </c>
      <c r="T31" s="104"/>
    </row>
    <row r="32" spans="2:20" ht="22.5" x14ac:dyDescent="0.55000000000000004">
      <c r="B32" s="141"/>
      <c r="C32" s="146"/>
      <c r="D32" s="147"/>
      <c r="E32" s="148"/>
      <c r="F32" s="146"/>
      <c r="G32" s="147"/>
      <c r="H32" s="147"/>
      <c r="I32" s="147"/>
      <c r="J32" s="148"/>
      <c r="K32" s="141"/>
      <c r="L32" s="141"/>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3"/>
    </row>
    <row r="34" spans="2:21" ht="23" thickBot="1" x14ac:dyDescent="0.6">
      <c r="B34" s="142"/>
      <c r="C34" s="149"/>
      <c r="D34" s="150"/>
      <c r="E34" s="151"/>
      <c r="F34" s="149"/>
      <c r="G34" s="150"/>
      <c r="H34" s="150"/>
      <c r="I34" s="150"/>
      <c r="J34" s="151"/>
      <c r="K34" s="142"/>
      <c r="L34" s="142"/>
      <c r="M34" s="107">
        <f>R44</f>
        <v>1230</v>
      </c>
      <c r="N34" s="107">
        <f>M46</f>
        <v>1354</v>
      </c>
      <c r="O34" s="107">
        <f t="shared" si="0"/>
        <v>1461</v>
      </c>
      <c r="P34" s="107">
        <f t="shared" si="0"/>
        <v>1549</v>
      </c>
      <c r="Q34" s="107">
        <f t="shared" si="0"/>
        <v>1616</v>
      </c>
      <c r="R34" s="107">
        <f t="shared" si="0"/>
        <v>1660</v>
      </c>
      <c r="S34" s="102">
        <f>M34</f>
        <v>1230</v>
      </c>
      <c r="T34" s="102">
        <f>M32</f>
        <v>200</v>
      </c>
      <c r="U34" s="4"/>
    </row>
    <row r="35" spans="2:21" ht="22.5" x14ac:dyDescent="0.55000000000000004">
      <c r="B35" s="155" t="s">
        <v>44</v>
      </c>
      <c r="C35" s="152" t="s">
        <v>99</v>
      </c>
      <c r="D35" s="153"/>
      <c r="E35" s="154"/>
      <c r="F35" s="166" t="s">
        <v>73</v>
      </c>
      <c r="G35" s="153"/>
      <c r="H35" s="153"/>
      <c r="I35" s="153"/>
      <c r="J35" s="154"/>
      <c r="K35" s="155" t="s">
        <v>96</v>
      </c>
      <c r="L35" s="155" t="s">
        <v>43</v>
      </c>
      <c r="M35" s="103" t="s">
        <v>5</v>
      </c>
      <c r="N35" s="103" t="s">
        <v>6</v>
      </c>
      <c r="O35" s="103" t="s">
        <v>7</v>
      </c>
      <c r="P35" s="103" t="s">
        <v>8</v>
      </c>
      <c r="Q35" s="103" t="s">
        <v>9</v>
      </c>
      <c r="R35" s="103" t="s">
        <v>10</v>
      </c>
      <c r="S35" s="103" t="s">
        <v>11</v>
      </c>
      <c r="T35" s="104"/>
      <c r="U35" s="4"/>
    </row>
    <row r="36" spans="2:21" ht="22.5" x14ac:dyDescent="0.55000000000000004">
      <c r="B36" s="141"/>
      <c r="C36" s="146"/>
      <c r="D36" s="147"/>
      <c r="E36" s="148"/>
      <c r="F36" s="146"/>
      <c r="G36" s="147"/>
      <c r="H36" s="147"/>
      <c r="I36" s="147"/>
      <c r="J36" s="148"/>
      <c r="K36" s="141"/>
      <c r="L36" s="141"/>
      <c r="M36" s="2">
        <v>300</v>
      </c>
      <c r="N36" s="2">
        <v>300</v>
      </c>
      <c r="O36" s="2">
        <v>300</v>
      </c>
      <c r="P36" s="2">
        <v>300</v>
      </c>
      <c r="Q36" s="2">
        <v>300</v>
      </c>
      <c r="R36" s="2">
        <v>300</v>
      </c>
      <c r="S36" s="2">
        <f>SUM(M36:R36)</f>
        <v>1800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2">
        <v>300</v>
      </c>
      <c r="N38" s="102">
        <v>300</v>
      </c>
      <c r="O38" s="102">
        <v>300</v>
      </c>
      <c r="P38" s="102">
        <v>300</v>
      </c>
      <c r="Q38" s="102">
        <v>300</v>
      </c>
      <c r="R38" s="102">
        <v>300</v>
      </c>
      <c r="S38" s="102">
        <f>SUM(M38:R38)</f>
        <v>1800</v>
      </c>
      <c r="T38" s="102">
        <f>S36+S38</f>
        <v>3600</v>
      </c>
      <c r="U38" s="4"/>
    </row>
    <row r="39" spans="2:21" ht="22.5" x14ac:dyDescent="0.55000000000000004">
      <c r="B39" s="155" t="s">
        <v>45</v>
      </c>
      <c r="C39" s="156" t="s">
        <v>129</v>
      </c>
      <c r="D39" s="157"/>
      <c r="E39" s="158"/>
      <c r="F39" s="165" t="s">
        <v>100</v>
      </c>
      <c r="G39" s="157"/>
      <c r="H39" s="157"/>
      <c r="I39" s="157"/>
      <c r="J39" s="158"/>
      <c r="K39" s="155" t="s">
        <v>96</v>
      </c>
      <c r="L39" s="155" t="s">
        <v>43</v>
      </c>
      <c r="M39" s="103" t="s">
        <v>5</v>
      </c>
      <c r="N39" s="103" t="s">
        <v>6</v>
      </c>
      <c r="O39" s="103" t="s">
        <v>7</v>
      </c>
      <c r="P39" s="103" t="s">
        <v>8</v>
      </c>
      <c r="Q39" s="103" t="s">
        <v>9</v>
      </c>
      <c r="R39" s="103" t="s">
        <v>10</v>
      </c>
      <c r="S39" s="103" t="s">
        <v>11</v>
      </c>
      <c r="T39" s="104"/>
      <c r="U39" s="4"/>
    </row>
    <row r="40" spans="2:21" ht="22.5" x14ac:dyDescent="0.55000000000000004">
      <c r="B40" s="141"/>
      <c r="C40" s="159"/>
      <c r="D40" s="160"/>
      <c r="E40" s="161"/>
      <c r="F40" s="159"/>
      <c r="G40" s="160"/>
      <c r="H40" s="160"/>
      <c r="I40" s="160"/>
      <c r="J40" s="161"/>
      <c r="K40" s="141"/>
      <c r="L40" s="141"/>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141"/>
      <c r="C41" s="159"/>
      <c r="D41" s="160"/>
      <c r="E41" s="161"/>
      <c r="F41" s="159"/>
      <c r="G41" s="160"/>
      <c r="H41" s="160"/>
      <c r="I41" s="160"/>
      <c r="J41" s="161"/>
      <c r="K41" s="141"/>
      <c r="L41" s="141"/>
      <c r="M41" s="45" t="s">
        <v>13</v>
      </c>
      <c r="N41" s="45" t="s">
        <v>14</v>
      </c>
      <c r="O41" s="45" t="s">
        <v>15</v>
      </c>
      <c r="P41" s="45" t="s">
        <v>16</v>
      </c>
      <c r="Q41" s="45" t="s">
        <v>17</v>
      </c>
      <c r="R41" s="45" t="s">
        <v>18</v>
      </c>
      <c r="S41" s="45" t="s">
        <v>19</v>
      </c>
      <c r="T41" s="45" t="s">
        <v>20</v>
      </c>
      <c r="U41" s="4"/>
    </row>
    <row r="42" spans="2:21" ht="23" thickBot="1" x14ac:dyDescent="0.6">
      <c r="B42" s="142"/>
      <c r="C42" s="162"/>
      <c r="D42" s="163"/>
      <c r="E42" s="164"/>
      <c r="F42" s="162"/>
      <c r="G42" s="163"/>
      <c r="H42" s="163"/>
      <c r="I42" s="163"/>
      <c r="J42" s="164"/>
      <c r="K42" s="142"/>
      <c r="L42" s="142"/>
      <c r="M42" s="105">
        <f>M30</f>
        <v>176</v>
      </c>
      <c r="N42" s="105">
        <f t="shared" si="1"/>
        <v>193</v>
      </c>
      <c r="O42" s="105">
        <f t="shared" si="1"/>
        <v>212</v>
      </c>
      <c r="P42" s="105">
        <f t="shared" si="1"/>
        <v>233</v>
      </c>
      <c r="Q42" s="105">
        <f t="shared" si="1"/>
        <v>256</v>
      </c>
      <c r="R42" s="105">
        <f t="shared" si="1"/>
        <v>281</v>
      </c>
      <c r="S42" s="102">
        <f>SUM(M42:R42)</f>
        <v>1351</v>
      </c>
      <c r="T42" s="102">
        <f>S40+S42</f>
        <v>2121</v>
      </c>
      <c r="U42" s="4"/>
    </row>
    <row r="43" spans="2:21" ht="21.65" customHeight="1" x14ac:dyDescent="0.55000000000000004">
      <c r="B43" s="155" t="s">
        <v>46</v>
      </c>
      <c r="C43" s="152" t="s">
        <v>101</v>
      </c>
      <c r="D43" s="153"/>
      <c r="E43" s="154"/>
      <c r="F43" s="166" t="s">
        <v>130</v>
      </c>
      <c r="G43" s="153"/>
      <c r="H43" s="153"/>
      <c r="I43" s="153"/>
      <c r="J43" s="154"/>
      <c r="K43" s="155" t="s">
        <v>96</v>
      </c>
      <c r="L43" s="155" t="s">
        <v>43</v>
      </c>
      <c r="M43" s="103" t="s">
        <v>5</v>
      </c>
      <c r="N43" s="103" t="s">
        <v>6</v>
      </c>
      <c r="O43" s="103" t="s">
        <v>7</v>
      </c>
      <c r="P43" s="103" t="s">
        <v>8</v>
      </c>
      <c r="Q43" s="103" t="s">
        <v>9</v>
      </c>
      <c r="R43" s="103" t="s">
        <v>10</v>
      </c>
      <c r="S43" s="103" t="s">
        <v>11</v>
      </c>
      <c r="T43" s="104"/>
      <c r="U43" s="4"/>
    </row>
    <row r="44" spans="2:21" ht="22.5" x14ac:dyDescent="0.55000000000000004">
      <c r="B44" s="141"/>
      <c r="C44" s="146"/>
      <c r="D44" s="147"/>
      <c r="E44" s="148"/>
      <c r="F44" s="146"/>
      <c r="G44" s="147"/>
      <c r="H44" s="147"/>
      <c r="I44" s="147"/>
      <c r="J44" s="148"/>
      <c r="K44" s="141"/>
      <c r="L44" s="141"/>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7">
        <f>M34+M38-M42</f>
        <v>1354</v>
      </c>
      <c r="N46" s="107">
        <f t="shared" si="2"/>
        <v>1461</v>
      </c>
      <c r="O46" s="107">
        <f t="shared" si="2"/>
        <v>1549</v>
      </c>
      <c r="P46" s="107">
        <f t="shared" si="2"/>
        <v>1616</v>
      </c>
      <c r="Q46" s="107">
        <f t="shared" si="2"/>
        <v>1660</v>
      </c>
      <c r="R46" s="107">
        <f t="shared" si="2"/>
        <v>1679</v>
      </c>
      <c r="S46" s="102">
        <f>R46</f>
        <v>1679</v>
      </c>
      <c r="T46" s="102">
        <f>R46</f>
        <v>1679</v>
      </c>
      <c r="U46" s="4"/>
    </row>
    <row r="47" spans="2:21" ht="21.65" customHeight="1" x14ac:dyDescent="0.55000000000000004">
      <c r="B47" s="155" t="s">
        <v>79</v>
      </c>
      <c r="C47" s="152" t="s">
        <v>102</v>
      </c>
      <c r="D47" s="153"/>
      <c r="E47" s="154"/>
      <c r="F47" s="166" t="s">
        <v>103</v>
      </c>
      <c r="G47" s="153"/>
      <c r="H47" s="153"/>
      <c r="I47" s="153"/>
      <c r="J47" s="154"/>
      <c r="K47" s="155" t="s">
        <v>96</v>
      </c>
      <c r="L47" s="155" t="s">
        <v>43</v>
      </c>
      <c r="M47" s="103" t="s">
        <v>5</v>
      </c>
      <c r="N47" s="103" t="s">
        <v>6</v>
      </c>
      <c r="O47" s="103" t="s">
        <v>7</v>
      </c>
      <c r="P47" s="103" t="s">
        <v>8</v>
      </c>
      <c r="Q47" s="103" t="s">
        <v>9</v>
      </c>
      <c r="R47" s="103" t="s">
        <v>10</v>
      </c>
      <c r="S47" s="103" t="s">
        <v>11</v>
      </c>
      <c r="T47" s="104"/>
      <c r="U47" s="4"/>
    </row>
    <row r="48" spans="2:21" ht="22.5" x14ac:dyDescent="0.55000000000000004">
      <c r="B48" s="141"/>
      <c r="C48" s="146"/>
      <c r="D48" s="147"/>
      <c r="E48" s="148"/>
      <c r="F48" s="146"/>
      <c r="G48" s="147"/>
      <c r="H48" s="147"/>
      <c r="I48" s="147"/>
      <c r="J48" s="148"/>
      <c r="K48" s="141"/>
      <c r="L48" s="141"/>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2">
        <f>M46-M34</f>
        <v>124</v>
      </c>
      <c r="N50" s="102">
        <f t="shared" si="3"/>
        <v>107</v>
      </c>
      <c r="O50" s="102">
        <f t="shared" si="3"/>
        <v>88</v>
      </c>
      <c r="P50" s="102">
        <f t="shared" si="3"/>
        <v>67</v>
      </c>
      <c r="Q50" s="102">
        <f t="shared" si="3"/>
        <v>44</v>
      </c>
      <c r="R50" s="102">
        <f t="shared" si="3"/>
        <v>19</v>
      </c>
      <c r="S50" s="102">
        <f>SUM(M50:R50)</f>
        <v>449</v>
      </c>
      <c r="T50" s="102">
        <f>S48+S50</f>
        <v>1479</v>
      </c>
      <c r="U50" s="4"/>
    </row>
    <row r="51" spans="2:21" ht="22.5" x14ac:dyDescent="0.55000000000000004">
      <c r="B51" s="155" t="s">
        <v>47</v>
      </c>
      <c r="C51" s="156" t="s">
        <v>104</v>
      </c>
      <c r="D51" s="157"/>
      <c r="E51" s="158"/>
      <c r="F51" s="166" t="s">
        <v>73</v>
      </c>
      <c r="G51" s="153"/>
      <c r="H51" s="153"/>
      <c r="I51" s="153"/>
      <c r="J51" s="154"/>
      <c r="K51" s="155" t="s">
        <v>21</v>
      </c>
      <c r="L51" s="155" t="s">
        <v>22</v>
      </c>
      <c r="M51" s="103" t="s">
        <v>5</v>
      </c>
      <c r="N51" s="103" t="s">
        <v>6</v>
      </c>
      <c r="O51" s="103" t="s">
        <v>7</v>
      </c>
      <c r="P51" s="103" t="s">
        <v>8</v>
      </c>
      <c r="Q51" s="103" t="s">
        <v>9</v>
      </c>
      <c r="R51" s="103" t="s">
        <v>10</v>
      </c>
      <c r="S51" s="103" t="s">
        <v>11</v>
      </c>
      <c r="T51" s="104"/>
      <c r="U51" s="4"/>
    </row>
    <row r="52" spans="2:21" ht="22.5" x14ac:dyDescent="0.55000000000000004">
      <c r="B52" s="141"/>
      <c r="C52" s="159"/>
      <c r="D52" s="160"/>
      <c r="E52" s="161"/>
      <c r="F52" s="146"/>
      <c r="G52" s="147"/>
      <c r="H52" s="147"/>
      <c r="I52" s="147"/>
      <c r="J52" s="148"/>
      <c r="K52" s="141"/>
      <c r="L52" s="141"/>
      <c r="M52" s="2">
        <v>57</v>
      </c>
      <c r="N52" s="2">
        <v>57</v>
      </c>
      <c r="O52" s="2">
        <v>57</v>
      </c>
      <c r="P52" s="2">
        <v>57</v>
      </c>
      <c r="Q52" s="2">
        <v>57</v>
      </c>
      <c r="R52" s="2">
        <v>57</v>
      </c>
      <c r="S52" s="2"/>
      <c r="T52" s="33"/>
      <c r="U52" s="4"/>
    </row>
    <row r="53" spans="2:21" ht="22.5" x14ac:dyDescent="0.55000000000000004">
      <c r="B53" s="141"/>
      <c r="C53" s="159"/>
      <c r="D53" s="160"/>
      <c r="E53" s="161"/>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62"/>
      <c r="D54" s="163"/>
      <c r="E54" s="164"/>
      <c r="F54" s="149"/>
      <c r="G54" s="150"/>
      <c r="H54" s="150"/>
      <c r="I54" s="150"/>
      <c r="J54" s="151"/>
      <c r="K54" s="142"/>
      <c r="L54" s="142"/>
      <c r="M54" s="102">
        <v>57</v>
      </c>
      <c r="N54" s="102">
        <v>57</v>
      </c>
      <c r="O54" s="102">
        <v>57</v>
      </c>
      <c r="P54" s="102">
        <v>57</v>
      </c>
      <c r="Q54" s="102">
        <v>57</v>
      </c>
      <c r="R54" s="102">
        <v>57</v>
      </c>
      <c r="S54" s="102"/>
      <c r="T54" s="102"/>
      <c r="U54" s="4"/>
    </row>
    <row r="55" spans="2:21" ht="22.5" x14ac:dyDescent="0.55000000000000004">
      <c r="B55" s="155" t="s">
        <v>82</v>
      </c>
      <c r="C55" s="184" t="s">
        <v>112</v>
      </c>
      <c r="D55" s="185"/>
      <c r="E55" s="186"/>
      <c r="F55" s="166" t="s">
        <v>105</v>
      </c>
      <c r="G55" s="153"/>
      <c r="H55" s="153"/>
      <c r="I55" s="153"/>
      <c r="J55" s="154"/>
      <c r="K55" s="155" t="s">
        <v>21</v>
      </c>
      <c r="L55" s="155" t="s">
        <v>22</v>
      </c>
      <c r="M55" s="103" t="s">
        <v>5</v>
      </c>
      <c r="N55" s="103" t="s">
        <v>6</v>
      </c>
      <c r="O55" s="103" t="s">
        <v>7</v>
      </c>
      <c r="P55" s="103" t="s">
        <v>8</v>
      </c>
      <c r="Q55" s="103" t="s">
        <v>9</v>
      </c>
      <c r="R55" s="103" t="s">
        <v>10</v>
      </c>
      <c r="S55" s="103" t="s">
        <v>11</v>
      </c>
      <c r="T55" s="104"/>
      <c r="U55" s="4"/>
    </row>
    <row r="56" spans="2:21" ht="22.5" x14ac:dyDescent="0.55000000000000004">
      <c r="B56" s="141"/>
      <c r="C56" s="187"/>
      <c r="D56" s="188"/>
      <c r="E56" s="189"/>
      <c r="F56" s="146"/>
      <c r="G56" s="147"/>
      <c r="H56" s="147"/>
      <c r="I56" s="147"/>
      <c r="J56" s="148"/>
      <c r="K56" s="141"/>
      <c r="L56" s="141"/>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41"/>
      <c r="C57" s="187"/>
      <c r="D57" s="188"/>
      <c r="E57" s="189"/>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90"/>
      <c r="D58" s="191"/>
      <c r="E58" s="192"/>
      <c r="F58" s="149"/>
      <c r="G58" s="150"/>
      <c r="H58" s="150"/>
      <c r="I58" s="150"/>
      <c r="J58" s="151"/>
      <c r="K58" s="142"/>
      <c r="L58" s="142"/>
      <c r="M58" s="102">
        <f>ROUND(M38*M54,0)</f>
        <v>17100</v>
      </c>
      <c r="N58" s="102">
        <f t="shared" si="4"/>
        <v>17100</v>
      </c>
      <c r="O58" s="102">
        <f t="shared" si="4"/>
        <v>17100</v>
      </c>
      <c r="P58" s="102">
        <f t="shared" si="4"/>
        <v>17100</v>
      </c>
      <c r="Q58" s="102">
        <f t="shared" si="4"/>
        <v>17100</v>
      </c>
      <c r="R58" s="102">
        <f t="shared" si="4"/>
        <v>17100</v>
      </c>
      <c r="S58" s="102">
        <f>SUM(M58:R58)</f>
        <v>102600</v>
      </c>
      <c r="T58" s="102">
        <f>S56+S58</f>
        <v>205200</v>
      </c>
      <c r="U58" s="4"/>
    </row>
    <row r="59" spans="2:21" ht="21.65" customHeight="1" x14ac:dyDescent="0.55000000000000004">
      <c r="B59" s="155" t="s">
        <v>87</v>
      </c>
      <c r="C59" s="184" t="s">
        <v>113</v>
      </c>
      <c r="D59" s="185"/>
      <c r="E59" s="186"/>
      <c r="F59" s="166" t="s">
        <v>106</v>
      </c>
      <c r="G59" s="153"/>
      <c r="H59" s="153"/>
      <c r="I59" s="153"/>
      <c r="J59" s="154"/>
      <c r="K59" s="155"/>
      <c r="L59" s="155" t="s">
        <v>74</v>
      </c>
      <c r="M59" s="103" t="s">
        <v>5</v>
      </c>
      <c r="N59" s="103" t="s">
        <v>6</v>
      </c>
      <c r="O59" s="103" t="s">
        <v>7</v>
      </c>
      <c r="P59" s="103" t="s">
        <v>8</v>
      </c>
      <c r="Q59" s="103" t="s">
        <v>9</v>
      </c>
      <c r="R59" s="103" t="s">
        <v>10</v>
      </c>
      <c r="S59" s="103" t="s">
        <v>11</v>
      </c>
      <c r="T59" s="104"/>
      <c r="U59" s="4"/>
    </row>
    <row r="60" spans="2:21" ht="22.5" x14ac:dyDescent="0.55000000000000004">
      <c r="B60" s="141"/>
      <c r="C60" s="187"/>
      <c r="D60" s="188"/>
      <c r="E60" s="189"/>
      <c r="F60" s="146"/>
      <c r="G60" s="147"/>
      <c r="H60" s="147"/>
      <c r="I60" s="147"/>
      <c r="J60" s="148"/>
      <c r="K60" s="141"/>
      <c r="L60" s="141"/>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41"/>
      <c r="C61" s="187"/>
      <c r="D61" s="188"/>
      <c r="E61" s="189"/>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90"/>
      <c r="D62" s="191"/>
      <c r="E62" s="192"/>
      <c r="F62" s="149"/>
      <c r="G62" s="150"/>
      <c r="H62" s="150"/>
      <c r="I62" s="150"/>
      <c r="J62" s="151"/>
      <c r="K62" s="142"/>
      <c r="L62" s="142"/>
      <c r="M62" s="102">
        <f>ROUND(M50*M54,0)</f>
        <v>7068</v>
      </c>
      <c r="N62" s="102">
        <f t="shared" si="5"/>
        <v>6099</v>
      </c>
      <c r="O62" s="102">
        <f t="shared" si="5"/>
        <v>5016</v>
      </c>
      <c r="P62" s="102">
        <f t="shared" si="5"/>
        <v>3819</v>
      </c>
      <c r="Q62" s="102">
        <f t="shared" si="5"/>
        <v>2508</v>
      </c>
      <c r="R62" s="102">
        <f t="shared" si="5"/>
        <v>1083</v>
      </c>
      <c r="S62" s="102">
        <f>SUM(M62:R62)</f>
        <v>25593</v>
      </c>
      <c r="T62" s="102">
        <f>S60+S62</f>
        <v>84303</v>
      </c>
      <c r="U62" s="4"/>
    </row>
    <row r="63" spans="2:21" ht="22.5" x14ac:dyDescent="0.55000000000000004">
      <c r="B63" s="155" t="s">
        <v>88</v>
      </c>
      <c r="C63" s="184" t="s">
        <v>114</v>
      </c>
      <c r="D63" s="185"/>
      <c r="E63" s="186"/>
      <c r="F63" s="166" t="s">
        <v>107</v>
      </c>
      <c r="G63" s="153"/>
      <c r="H63" s="153"/>
      <c r="I63" s="153"/>
      <c r="J63" s="154"/>
      <c r="K63" s="155" t="s">
        <v>21</v>
      </c>
      <c r="L63" s="155" t="s">
        <v>22</v>
      </c>
      <c r="M63" s="103" t="s">
        <v>5</v>
      </c>
      <c r="N63" s="103" t="s">
        <v>6</v>
      </c>
      <c r="O63" s="103" t="s">
        <v>7</v>
      </c>
      <c r="P63" s="103" t="s">
        <v>8</v>
      </c>
      <c r="Q63" s="103" t="s">
        <v>9</v>
      </c>
      <c r="R63" s="103" t="s">
        <v>10</v>
      </c>
      <c r="S63" s="103" t="s">
        <v>11</v>
      </c>
      <c r="T63" s="104"/>
      <c r="U63" s="4"/>
    </row>
    <row r="64" spans="2:21" ht="22.5" x14ac:dyDescent="0.55000000000000004">
      <c r="B64" s="141"/>
      <c r="C64" s="187"/>
      <c r="D64" s="188"/>
      <c r="E64" s="189"/>
      <c r="F64" s="146"/>
      <c r="G64" s="147"/>
      <c r="H64" s="147"/>
      <c r="I64" s="147"/>
      <c r="J64" s="148"/>
      <c r="K64" s="141"/>
      <c r="L64" s="141"/>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41"/>
      <c r="C65" s="187"/>
      <c r="D65" s="188"/>
      <c r="E65" s="189"/>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2:21" ht="23" thickBot="1" x14ac:dyDescent="0.6">
      <c r="B66" s="142"/>
      <c r="C66" s="190"/>
      <c r="D66" s="191"/>
      <c r="E66" s="192"/>
      <c r="F66" s="149"/>
      <c r="G66" s="150"/>
      <c r="H66" s="150"/>
      <c r="I66" s="150"/>
      <c r="J66" s="151"/>
      <c r="K66" s="142"/>
      <c r="L66" s="142"/>
      <c r="M66" s="102">
        <f>M58-M62</f>
        <v>10032</v>
      </c>
      <c r="N66" s="102">
        <f t="shared" si="6"/>
        <v>11001</v>
      </c>
      <c r="O66" s="102">
        <f t="shared" si="6"/>
        <v>12084</v>
      </c>
      <c r="P66" s="102">
        <f t="shared" si="6"/>
        <v>13281</v>
      </c>
      <c r="Q66" s="102">
        <f t="shared" si="6"/>
        <v>14592</v>
      </c>
      <c r="R66" s="102">
        <f t="shared" si="6"/>
        <v>16017</v>
      </c>
      <c r="S66" s="102">
        <f>SUM(M66:R66)</f>
        <v>77007</v>
      </c>
      <c r="T66" s="102">
        <f>S64+S66</f>
        <v>120897</v>
      </c>
      <c r="U66" s="4"/>
    </row>
    <row r="67" spans="2:21" ht="22.5" x14ac:dyDescent="0.55000000000000004">
      <c r="B67" s="155" t="s">
        <v>108</v>
      </c>
      <c r="C67" s="152" t="s">
        <v>109</v>
      </c>
      <c r="D67" s="153"/>
      <c r="E67" s="154"/>
      <c r="F67" s="166" t="s">
        <v>282</v>
      </c>
      <c r="G67" s="153"/>
      <c r="H67" s="153"/>
      <c r="I67" s="153"/>
      <c r="J67" s="154"/>
      <c r="K67" s="155" t="s">
        <v>21</v>
      </c>
      <c r="L67" s="155" t="s">
        <v>22</v>
      </c>
      <c r="M67" s="103" t="s">
        <v>5</v>
      </c>
      <c r="N67" s="103" t="s">
        <v>6</v>
      </c>
      <c r="O67" s="103" t="s">
        <v>7</v>
      </c>
      <c r="P67" s="103" t="s">
        <v>8</v>
      </c>
      <c r="Q67" s="103" t="s">
        <v>9</v>
      </c>
      <c r="R67" s="103" t="s">
        <v>10</v>
      </c>
      <c r="S67" s="103" t="s">
        <v>11</v>
      </c>
      <c r="T67" s="104"/>
      <c r="U67" s="4"/>
    </row>
    <row r="68" spans="2:21" ht="22.5" x14ac:dyDescent="0.55000000000000004">
      <c r="B68" s="141"/>
      <c r="C68" s="146"/>
      <c r="D68" s="147"/>
      <c r="E68" s="148"/>
      <c r="F68" s="146"/>
      <c r="G68" s="147"/>
      <c r="H68" s="147"/>
      <c r="I68" s="147"/>
      <c r="J68" s="148"/>
      <c r="K68" s="141"/>
      <c r="L68" s="141"/>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2:21" ht="23" thickBot="1" x14ac:dyDescent="0.6">
      <c r="B70" s="142"/>
      <c r="C70" s="149"/>
      <c r="D70" s="150"/>
      <c r="E70" s="151"/>
      <c r="F70" s="149"/>
      <c r="G70" s="150"/>
      <c r="H70" s="150"/>
      <c r="I70" s="150"/>
      <c r="J70" s="151"/>
      <c r="K70" s="142"/>
      <c r="L70" s="142"/>
      <c r="M70" s="102">
        <f>M26-M66</f>
        <v>0</v>
      </c>
      <c r="N70" s="102">
        <f t="shared" si="7"/>
        <v>0</v>
      </c>
      <c r="O70" s="102">
        <f t="shared" si="7"/>
        <v>0</v>
      </c>
      <c r="P70" s="102">
        <f t="shared" si="7"/>
        <v>0</v>
      </c>
      <c r="Q70" s="102">
        <f t="shared" si="7"/>
        <v>0</v>
      </c>
      <c r="R70" s="102">
        <f t="shared" si="7"/>
        <v>0</v>
      </c>
      <c r="S70" s="102">
        <f>SUM(M70:R70)</f>
        <v>0</v>
      </c>
      <c r="T70" s="102">
        <f>S68+S70</f>
        <v>0</v>
      </c>
      <c r="U70" s="4"/>
    </row>
    <row r="71" spans="2:21" ht="22.5" x14ac:dyDescent="0.55000000000000004">
      <c r="B71" s="155" t="s">
        <v>110</v>
      </c>
      <c r="C71" s="152" t="s">
        <v>115</v>
      </c>
      <c r="D71" s="153"/>
      <c r="E71" s="154"/>
      <c r="F71" s="166" t="s">
        <v>73</v>
      </c>
      <c r="G71" s="153"/>
      <c r="H71" s="153"/>
      <c r="I71" s="153"/>
      <c r="J71" s="154"/>
      <c r="K71" s="155" t="s">
        <v>21</v>
      </c>
      <c r="L71" s="155" t="s">
        <v>22</v>
      </c>
      <c r="M71" s="103" t="s">
        <v>5</v>
      </c>
      <c r="N71" s="103" t="s">
        <v>6</v>
      </c>
      <c r="O71" s="103" t="s">
        <v>7</v>
      </c>
      <c r="P71" s="103" t="s">
        <v>8</v>
      </c>
      <c r="Q71" s="103" t="s">
        <v>9</v>
      </c>
      <c r="R71" s="103" t="s">
        <v>10</v>
      </c>
      <c r="S71" s="103" t="s">
        <v>11</v>
      </c>
      <c r="T71" s="104"/>
      <c r="U71" s="4"/>
    </row>
    <row r="72" spans="2:21" ht="22.5" x14ac:dyDescent="0.55000000000000004">
      <c r="B72" s="141"/>
      <c r="C72" s="146"/>
      <c r="D72" s="147"/>
      <c r="E72" s="148"/>
      <c r="F72" s="146"/>
      <c r="G72" s="147"/>
      <c r="H72" s="147"/>
      <c r="I72" s="147"/>
      <c r="J72" s="148"/>
      <c r="K72" s="141"/>
      <c r="L72" s="141"/>
      <c r="M72" s="2">
        <v>900</v>
      </c>
      <c r="N72" s="2">
        <v>900</v>
      </c>
      <c r="O72" s="2">
        <v>900</v>
      </c>
      <c r="P72" s="2">
        <v>900</v>
      </c>
      <c r="Q72" s="2">
        <v>900</v>
      </c>
      <c r="R72" s="2">
        <v>900</v>
      </c>
      <c r="S72" s="2">
        <f>SUM(M72:R72)</f>
        <v>5400</v>
      </c>
      <c r="T72" s="33"/>
      <c r="U72" s="4"/>
    </row>
    <row r="73" spans="2: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2:21" ht="23" thickBot="1" x14ac:dyDescent="0.6">
      <c r="B74" s="142"/>
      <c r="C74" s="149"/>
      <c r="D74" s="150"/>
      <c r="E74" s="151"/>
      <c r="F74" s="149"/>
      <c r="G74" s="150"/>
      <c r="H74" s="150"/>
      <c r="I74" s="150"/>
      <c r="J74" s="151"/>
      <c r="K74" s="142"/>
      <c r="L74" s="142"/>
      <c r="M74" s="102">
        <v>900</v>
      </c>
      <c r="N74" s="102">
        <v>900</v>
      </c>
      <c r="O74" s="102">
        <v>900</v>
      </c>
      <c r="P74" s="102">
        <v>900</v>
      </c>
      <c r="Q74" s="102">
        <v>900</v>
      </c>
      <c r="R74" s="102">
        <v>900</v>
      </c>
      <c r="S74" s="102">
        <f>SUM(M74:R74)</f>
        <v>5400</v>
      </c>
      <c r="T74" s="102">
        <f>S72+S74</f>
        <v>10800</v>
      </c>
      <c r="U74" s="4"/>
    </row>
    <row r="75" spans="2:21" ht="22.5" x14ac:dyDescent="0.55000000000000004">
      <c r="B75" s="155" t="s">
        <v>111</v>
      </c>
      <c r="C75" s="152" t="s">
        <v>116</v>
      </c>
      <c r="D75" s="153"/>
      <c r="E75" s="154"/>
      <c r="F75" s="166" t="s">
        <v>73</v>
      </c>
      <c r="G75" s="153"/>
      <c r="H75" s="153"/>
      <c r="I75" s="153"/>
      <c r="J75" s="154"/>
      <c r="K75" s="155" t="s">
        <v>21</v>
      </c>
      <c r="L75" s="155" t="s">
        <v>22</v>
      </c>
      <c r="M75" s="103" t="s">
        <v>5</v>
      </c>
      <c r="N75" s="103" t="s">
        <v>6</v>
      </c>
      <c r="O75" s="103" t="s">
        <v>7</v>
      </c>
      <c r="P75" s="103" t="s">
        <v>8</v>
      </c>
      <c r="Q75" s="103" t="s">
        <v>9</v>
      </c>
      <c r="R75" s="103" t="s">
        <v>10</v>
      </c>
      <c r="S75" s="103" t="s">
        <v>11</v>
      </c>
      <c r="T75" s="104"/>
      <c r="U75" s="4"/>
    </row>
    <row r="76" spans="2:21" ht="22.5" x14ac:dyDescent="0.55000000000000004">
      <c r="B76" s="141"/>
      <c r="C76" s="146"/>
      <c r="D76" s="147"/>
      <c r="E76" s="148"/>
      <c r="F76" s="146"/>
      <c r="G76" s="147"/>
      <c r="H76" s="147"/>
      <c r="I76" s="147"/>
      <c r="J76" s="148"/>
      <c r="K76" s="141"/>
      <c r="L76" s="141"/>
      <c r="M76" s="2">
        <v>100</v>
      </c>
      <c r="N76" s="2">
        <v>100</v>
      </c>
      <c r="O76" s="2">
        <v>100</v>
      </c>
      <c r="P76" s="2">
        <v>100</v>
      </c>
      <c r="Q76" s="2">
        <v>100</v>
      </c>
      <c r="R76" s="2">
        <v>100</v>
      </c>
      <c r="S76" s="2">
        <f>SUM(M76:R76)</f>
        <v>600</v>
      </c>
      <c r="T76" s="33"/>
      <c r="U76" s="4"/>
    </row>
    <row r="77" spans="2: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c r="U77" s="4"/>
    </row>
    <row r="78" spans="2:21" ht="23" thickBot="1" x14ac:dyDescent="0.6">
      <c r="B78" s="142"/>
      <c r="C78" s="149"/>
      <c r="D78" s="150"/>
      <c r="E78" s="151"/>
      <c r="F78" s="149"/>
      <c r="G78" s="150"/>
      <c r="H78" s="150"/>
      <c r="I78" s="150"/>
      <c r="J78" s="151"/>
      <c r="K78" s="142"/>
      <c r="L78" s="142"/>
      <c r="M78" s="102">
        <v>100</v>
      </c>
      <c r="N78" s="102">
        <v>100</v>
      </c>
      <c r="O78" s="102">
        <v>100</v>
      </c>
      <c r="P78" s="102">
        <v>100</v>
      </c>
      <c r="Q78" s="102">
        <v>100</v>
      </c>
      <c r="R78" s="102">
        <v>100</v>
      </c>
      <c r="S78" s="102">
        <f>SUM(M78:R78)</f>
        <v>600</v>
      </c>
      <c r="T78" s="102">
        <f>S76+S78</f>
        <v>1200</v>
      </c>
      <c r="U78" s="4"/>
    </row>
    <row r="79" spans="2:21" ht="22.5" x14ac:dyDescent="0.55000000000000004">
      <c r="B79" s="155" t="s">
        <v>49</v>
      </c>
      <c r="C79" s="152" t="s">
        <v>117</v>
      </c>
      <c r="D79" s="153"/>
      <c r="E79" s="154"/>
      <c r="F79" s="166" t="s">
        <v>118</v>
      </c>
      <c r="G79" s="153"/>
      <c r="H79" s="153"/>
      <c r="I79" s="153"/>
      <c r="J79" s="154"/>
      <c r="K79" s="155" t="s">
        <v>21</v>
      </c>
      <c r="L79" s="155" t="s">
        <v>22</v>
      </c>
      <c r="M79" s="103" t="s">
        <v>5</v>
      </c>
      <c r="N79" s="103" t="s">
        <v>6</v>
      </c>
      <c r="O79" s="103" t="s">
        <v>7</v>
      </c>
      <c r="P79" s="103" t="s">
        <v>8</v>
      </c>
      <c r="Q79" s="103" t="s">
        <v>9</v>
      </c>
      <c r="R79" s="103" t="s">
        <v>10</v>
      </c>
      <c r="S79" s="103" t="s">
        <v>11</v>
      </c>
      <c r="T79" s="104"/>
      <c r="U79" s="4"/>
    </row>
    <row r="80" spans="2:21" ht="22.5" x14ac:dyDescent="0.55000000000000004">
      <c r="B80" s="141"/>
      <c r="C80" s="146"/>
      <c r="D80" s="147"/>
      <c r="E80" s="148"/>
      <c r="F80" s="146"/>
      <c r="G80" s="147"/>
      <c r="H80" s="147"/>
      <c r="I80" s="147"/>
      <c r="J80" s="148"/>
      <c r="K80" s="141"/>
      <c r="L80" s="141"/>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c r="U81" s="4"/>
    </row>
    <row r="82" spans="1:21" ht="23" thickBot="1" x14ac:dyDescent="0.6">
      <c r="B82" s="142"/>
      <c r="C82" s="149"/>
      <c r="D82" s="150"/>
      <c r="E82" s="151"/>
      <c r="F82" s="149"/>
      <c r="G82" s="150"/>
      <c r="H82" s="150"/>
      <c r="I82" s="150"/>
      <c r="J82" s="151"/>
      <c r="K82" s="142"/>
      <c r="L82" s="142"/>
      <c r="M82" s="102">
        <f>M74+M78</f>
        <v>1000</v>
      </c>
      <c r="N82" s="102">
        <f t="shared" si="8"/>
        <v>1000</v>
      </c>
      <c r="O82" s="102">
        <f t="shared" si="8"/>
        <v>1000</v>
      </c>
      <c r="P82" s="102">
        <f t="shared" si="8"/>
        <v>1000</v>
      </c>
      <c r="Q82" s="102">
        <f t="shared" si="8"/>
        <v>1000</v>
      </c>
      <c r="R82" s="102">
        <f t="shared" si="8"/>
        <v>1000</v>
      </c>
      <c r="S82" s="102">
        <f>SUM(M82:R82)</f>
        <v>6000</v>
      </c>
      <c r="T82" s="102">
        <f>S80+S82</f>
        <v>12000</v>
      </c>
      <c r="U82" s="4"/>
    </row>
    <row r="83" spans="1:21" ht="22.5" x14ac:dyDescent="0.55000000000000004">
      <c r="B83" s="141" t="s">
        <v>50</v>
      </c>
      <c r="C83" s="146" t="s">
        <v>119</v>
      </c>
      <c r="D83" s="147"/>
      <c r="E83" s="148"/>
      <c r="F83" s="180" t="s">
        <v>283</v>
      </c>
      <c r="G83" s="147"/>
      <c r="H83" s="147"/>
      <c r="I83" s="147"/>
      <c r="J83" s="148"/>
      <c r="K83" s="141" t="s">
        <v>21</v>
      </c>
      <c r="L83" s="141" t="s">
        <v>22</v>
      </c>
      <c r="M83" s="96" t="s">
        <v>5</v>
      </c>
      <c r="N83" s="96" t="s">
        <v>6</v>
      </c>
      <c r="O83" s="96" t="s">
        <v>7</v>
      </c>
      <c r="P83" s="96" t="s">
        <v>8</v>
      </c>
      <c r="Q83" s="96" t="s">
        <v>9</v>
      </c>
      <c r="R83" s="96" t="s">
        <v>10</v>
      </c>
      <c r="S83" s="96" t="s">
        <v>11</v>
      </c>
      <c r="T83" s="33"/>
      <c r="U83" s="4"/>
    </row>
    <row r="84" spans="1:21" ht="22.5" x14ac:dyDescent="0.55000000000000004">
      <c r="B84" s="141"/>
      <c r="C84" s="146"/>
      <c r="D84" s="147"/>
      <c r="E84" s="148"/>
      <c r="F84" s="146"/>
      <c r="G84" s="147"/>
      <c r="H84" s="147"/>
      <c r="I84" s="147"/>
      <c r="J84" s="148"/>
      <c r="K84" s="141"/>
      <c r="L84" s="141"/>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41"/>
      <c r="C85" s="146"/>
      <c r="D85" s="147"/>
      <c r="E85" s="148"/>
      <c r="F85" s="146"/>
      <c r="G85" s="147"/>
      <c r="H85" s="147"/>
      <c r="I85" s="147"/>
      <c r="J85" s="148"/>
      <c r="K85" s="141"/>
      <c r="L85" s="141"/>
      <c r="M85" s="45" t="s">
        <v>13</v>
      </c>
      <c r="N85" s="45" t="s">
        <v>14</v>
      </c>
      <c r="O85" s="45" t="s">
        <v>15</v>
      </c>
      <c r="P85" s="45" t="s">
        <v>16</v>
      </c>
      <c r="Q85" s="45" t="s">
        <v>17</v>
      </c>
      <c r="R85" s="45" t="s">
        <v>18</v>
      </c>
      <c r="S85" s="45" t="s">
        <v>19</v>
      </c>
      <c r="T85" s="45" t="s">
        <v>20</v>
      </c>
      <c r="U85" s="4"/>
    </row>
    <row r="86" spans="1:21" ht="22.5" x14ac:dyDescent="0.55000000000000004">
      <c r="B86" s="176"/>
      <c r="C86" s="177"/>
      <c r="D86" s="178"/>
      <c r="E86" s="179"/>
      <c r="F86" s="177"/>
      <c r="G86" s="178"/>
      <c r="H86" s="178"/>
      <c r="I86" s="178"/>
      <c r="J86" s="179"/>
      <c r="K86" s="176"/>
      <c r="L86" s="176"/>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
        <v>132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3" t="s">
        <v>58</v>
      </c>
      <c r="E15" s="124"/>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23" t="s">
        <v>63</v>
      </c>
      <c r="C20" s="124"/>
      <c r="D20" s="136" t="s">
        <v>64</v>
      </c>
      <c r="E20" s="138"/>
      <c r="F20" s="138"/>
      <c r="G20" s="137"/>
      <c r="H20" s="134" t="s">
        <v>65</v>
      </c>
      <c r="I20" s="183"/>
      <c r="J20" s="183"/>
      <c r="K20" s="135"/>
      <c r="L20" s="123" t="s">
        <v>66</v>
      </c>
      <c r="M20" s="124"/>
      <c r="N20" s="123" t="s">
        <v>67</v>
      </c>
      <c r="O20" s="124"/>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190</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172</v>
      </c>
      <c r="C24" s="146" t="s">
        <v>115</v>
      </c>
      <c r="D24" s="147"/>
      <c r="E24" s="148"/>
      <c r="F24" s="146" t="s">
        <v>73</v>
      </c>
      <c r="G24" s="147"/>
      <c r="H24" s="147"/>
      <c r="I24" s="147"/>
      <c r="J24" s="148"/>
      <c r="K24" s="141" t="s">
        <v>21</v>
      </c>
      <c r="L24" s="141" t="s">
        <v>22</v>
      </c>
      <c r="M24" s="2">
        <v>900</v>
      </c>
      <c r="N24" s="2">
        <v>900</v>
      </c>
      <c r="O24" s="2">
        <v>900</v>
      </c>
      <c r="P24" s="2">
        <v>900</v>
      </c>
      <c r="Q24" s="2">
        <v>900</v>
      </c>
      <c r="R24" s="2">
        <v>900</v>
      </c>
      <c r="S24" s="2">
        <f>SUM(M24:R24)</f>
        <v>5400</v>
      </c>
      <c r="T24" s="33"/>
      <c r="U24" s="4"/>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4"/>
    </row>
    <row r="26" spans="2:21" ht="23" thickBot="1" x14ac:dyDescent="0.6">
      <c r="B26" s="142"/>
      <c r="C26" s="149"/>
      <c r="D26" s="150"/>
      <c r="E26" s="151"/>
      <c r="F26" s="149"/>
      <c r="G26" s="150"/>
      <c r="H26" s="150"/>
      <c r="I26" s="150"/>
      <c r="J26" s="151"/>
      <c r="K26" s="142"/>
      <c r="L26" s="142"/>
      <c r="M26" s="102">
        <v>900</v>
      </c>
      <c r="N26" s="102">
        <v>900</v>
      </c>
      <c r="O26" s="102">
        <v>900</v>
      </c>
      <c r="P26" s="102">
        <v>900</v>
      </c>
      <c r="Q26" s="102">
        <v>900</v>
      </c>
      <c r="R26" s="102">
        <v>900</v>
      </c>
      <c r="S26" s="102">
        <f>SUM(M26:R26)</f>
        <v>5400</v>
      </c>
      <c r="T26" s="102">
        <f>S24+S26</f>
        <v>10800</v>
      </c>
      <c r="U26" s="4"/>
    </row>
    <row r="27" spans="2:21" ht="22.5" x14ac:dyDescent="0.55000000000000004">
      <c r="B27" s="155" t="s">
        <v>33</v>
      </c>
      <c r="C27" s="152" t="s">
        <v>116</v>
      </c>
      <c r="D27" s="153"/>
      <c r="E27" s="154"/>
      <c r="F27" s="166" t="s">
        <v>73</v>
      </c>
      <c r="G27" s="153"/>
      <c r="H27" s="153"/>
      <c r="I27" s="153"/>
      <c r="J27" s="154"/>
      <c r="K27" s="155" t="s">
        <v>21</v>
      </c>
      <c r="L27" s="155" t="s">
        <v>22</v>
      </c>
      <c r="M27" s="103" t="s">
        <v>5</v>
      </c>
      <c r="N27" s="103" t="s">
        <v>6</v>
      </c>
      <c r="O27" s="103" t="s">
        <v>7</v>
      </c>
      <c r="P27" s="103" t="s">
        <v>8</v>
      </c>
      <c r="Q27" s="103" t="s">
        <v>9</v>
      </c>
      <c r="R27" s="103" t="s">
        <v>10</v>
      </c>
      <c r="S27" s="103" t="s">
        <v>11</v>
      </c>
      <c r="T27" s="104"/>
      <c r="U27" s="4"/>
    </row>
    <row r="28" spans="2:21" ht="22.5" x14ac:dyDescent="0.55000000000000004">
      <c r="B28" s="141"/>
      <c r="C28" s="146"/>
      <c r="D28" s="147"/>
      <c r="E28" s="148"/>
      <c r="F28" s="146"/>
      <c r="G28" s="147"/>
      <c r="H28" s="147"/>
      <c r="I28" s="147"/>
      <c r="J28" s="148"/>
      <c r="K28" s="141"/>
      <c r="L28" s="141"/>
      <c r="M28" s="2">
        <v>100</v>
      </c>
      <c r="N28" s="2">
        <v>100</v>
      </c>
      <c r="O28" s="2">
        <v>100</v>
      </c>
      <c r="P28" s="2">
        <v>100</v>
      </c>
      <c r="Q28" s="2">
        <v>100</v>
      </c>
      <c r="R28" s="2">
        <v>100</v>
      </c>
      <c r="S28" s="2">
        <f>SUM(M28:R28)</f>
        <v>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2">
        <v>100</v>
      </c>
      <c r="N30" s="102">
        <v>100</v>
      </c>
      <c r="O30" s="102">
        <v>100</v>
      </c>
      <c r="P30" s="102">
        <v>100</v>
      </c>
      <c r="Q30" s="102">
        <v>100</v>
      </c>
      <c r="R30" s="102">
        <v>100</v>
      </c>
      <c r="S30" s="102">
        <f>SUM(M30:R30)</f>
        <v>600</v>
      </c>
      <c r="T30" s="102">
        <f>S28+S30</f>
        <v>1200</v>
      </c>
      <c r="U30" s="4"/>
    </row>
    <row r="31" spans="2:21" ht="22.5" x14ac:dyDescent="0.55000000000000004">
      <c r="B31" s="155" t="s">
        <v>39</v>
      </c>
      <c r="C31" s="152" t="s">
        <v>117</v>
      </c>
      <c r="D31" s="153"/>
      <c r="E31" s="154"/>
      <c r="F31" s="166" t="s">
        <v>134</v>
      </c>
      <c r="G31" s="153"/>
      <c r="H31" s="153"/>
      <c r="I31" s="153"/>
      <c r="J31" s="154"/>
      <c r="K31" s="155" t="s">
        <v>21</v>
      </c>
      <c r="L31" s="155" t="s">
        <v>22</v>
      </c>
      <c r="M31" s="103" t="s">
        <v>5</v>
      </c>
      <c r="N31" s="103" t="s">
        <v>6</v>
      </c>
      <c r="O31" s="103" t="s">
        <v>7</v>
      </c>
      <c r="P31" s="103" t="s">
        <v>8</v>
      </c>
      <c r="Q31" s="103" t="s">
        <v>9</v>
      </c>
      <c r="R31" s="103" t="s">
        <v>10</v>
      </c>
      <c r="S31" s="103" t="s">
        <v>11</v>
      </c>
      <c r="T31" s="104"/>
      <c r="U31" s="4"/>
    </row>
    <row r="32" spans="2:21" ht="22.5" x14ac:dyDescent="0.55000000000000004">
      <c r="B32" s="141"/>
      <c r="C32" s="146"/>
      <c r="D32" s="147"/>
      <c r="E32" s="148"/>
      <c r="F32" s="146"/>
      <c r="G32" s="147"/>
      <c r="H32" s="147"/>
      <c r="I32" s="147"/>
      <c r="J32" s="148"/>
      <c r="K32" s="141"/>
      <c r="L32" s="141"/>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1:21" ht="23" thickBot="1" x14ac:dyDescent="0.6">
      <c r="B34" s="142"/>
      <c r="C34" s="149"/>
      <c r="D34" s="150"/>
      <c r="E34" s="151"/>
      <c r="F34" s="149"/>
      <c r="G34" s="150"/>
      <c r="H34" s="150"/>
      <c r="I34" s="150"/>
      <c r="J34" s="151"/>
      <c r="K34" s="142"/>
      <c r="L34" s="142"/>
      <c r="M34" s="102">
        <f>M26+M30</f>
        <v>1000</v>
      </c>
      <c r="N34" s="102">
        <f t="shared" si="0"/>
        <v>1000</v>
      </c>
      <c r="O34" s="102">
        <f t="shared" si="0"/>
        <v>1000</v>
      </c>
      <c r="P34" s="102">
        <f t="shared" si="0"/>
        <v>1000</v>
      </c>
      <c r="Q34" s="102">
        <f t="shared" si="0"/>
        <v>1000</v>
      </c>
      <c r="R34" s="102">
        <f t="shared" si="0"/>
        <v>1000</v>
      </c>
      <c r="S34" s="102">
        <f>SUM(M34:R34)</f>
        <v>6000</v>
      </c>
      <c r="T34" s="102">
        <f>S32+S34</f>
        <v>12000</v>
      </c>
      <c r="U34" s="4"/>
    </row>
    <row r="35" spans="1:21" ht="22.5" x14ac:dyDescent="0.55000000000000004">
      <c r="B35" s="155" t="s">
        <v>133</v>
      </c>
      <c r="C35" s="152" t="s">
        <v>135</v>
      </c>
      <c r="D35" s="153"/>
      <c r="E35" s="154"/>
      <c r="F35" s="166" t="s">
        <v>136</v>
      </c>
      <c r="G35" s="153"/>
      <c r="H35" s="153"/>
      <c r="I35" s="153"/>
      <c r="J35" s="154"/>
      <c r="K35" s="155" t="s">
        <v>21</v>
      </c>
      <c r="L35" s="155" t="s">
        <v>22</v>
      </c>
      <c r="M35" s="103" t="s">
        <v>5</v>
      </c>
      <c r="N35" s="103" t="s">
        <v>6</v>
      </c>
      <c r="O35" s="103" t="s">
        <v>7</v>
      </c>
      <c r="P35" s="103" t="s">
        <v>8</v>
      </c>
      <c r="Q35" s="103" t="s">
        <v>9</v>
      </c>
      <c r="R35" s="103" t="s">
        <v>10</v>
      </c>
      <c r="S35" s="103" t="s">
        <v>11</v>
      </c>
      <c r="T35" s="104"/>
      <c r="U35" s="4"/>
    </row>
    <row r="36" spans="1:21" ht="22.5" x14ac:dyDescent="0.55000000000000004">
      <c r="B36" s="141"/>
      <c r="C36" s="146"/>
      <c r="D36" s="147"/>
      <c r="E36" s="148"/>
      <c r="F36" s="146"/>
      <c r="G36" s="147"/>
      <c r="H36" s="147"/>
      <c r="I36" s="147"/>
      <c r="J36" s="148"/>
      <c r="K36" s="141"/>
      <c r="L36" s="141"/>
      <c r="M36" s="2">
        <v>-50</v>
      </c>
      <c r="N36" s="2">
        <v>-50</v>
      </c>
      <c r="O36" s="2">
        <v>-50</v>
      </c>
      <c r="P36" s="2">
        <v>-50</v>
      </c>
      <c r="Q36" s="2">
        <v>-50</v>
      </c>
      <c r="R36" s="2">
        <v>-50</v>
      </c>
      <c r="S36" s="2">
        <f>SUM(M36:R36)</f>
        <v>-300</v>
      </c>
      <c r="T36" s="33"/>
      <c r="U36" s="4"/>
    </row>
    <row r="37" spans="1: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1:21" ht="23" thickBot="1" x14ac:dyDescent="0.6">
      <c r="B38" s="142"/>
      <c r="C38" s="149"/>
      <c r="D38" s="150"/>
      <c r="E38" s="151"/>
      <c r="F38" s="149"/>
      <c r="G38" s="150"/>
      <c r="H38" s="150"/>
      <c r="I38" s="150"/>
      <c r="J38" s="151"/>
      <c r="K38" s="142"/>
      <c r="L38" s="142"/>
      <c r="M38" s="102">
        <v>-50</v>
      </c>
      <c r="N38" s="102">
        <v>-50</v>
      </c>
      <c r="O38" s="102">
        <v>-50</v>
      </c>
      <c r="P38" s="102">
        <v>-50</v>
      </c>
      <c r="Q38" s="102">
        <v>-50</v>
      </c>
      <c r="R38" s="102">
        <v>-50</v>
      </c>
      <c r="S38" s="102">
        <f>SUM(M38:R38)</f>
        <v>-300</v>
      </c>
      <c r="T38" s="102">
        <f>S36+S38</f>
        <v>-600</v>
      </c>
      <c r="U38" s="4"/>
    </row>
    <row r="39" spans="1:21" ht="22.5" x14ac:dyDescent="0.55000000000000004">
      <c r="B39" s="155" t="s">
        <v>45</v>
      </c>
      <c r="C39" s="152" t="s">
        <v>137</v>
      </c>
      <c r="D39" s="153"/>
      <c r="E39" s="154"/>
      <c r="F39" s="166" t="s">
        <v>73</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1:21" ht="22.5" x14ac:dyDescent="0.55000000000000004">
      <c r="B40" s="141"/>
      <c r="C40" s="146"/>
      <c r="D40" s="147"/>
      <c r="E40" s="148"/>
      <c r="F40" s="146"/>
      <c r="G40" s="147"/>
      <c r="H40" s="147"/>
      <c r="I40" s="147"/>
      <c r="J40" s="148"/>
      <c r="K40" s="141"/>
      <c r="L40" s="141"/>
      <c r="M40" s="2">
        <v>250</v>
      </c>
      <c r="N40" s="2">
        <v>250</v>
      </c>
      <c r="O40" s="2">
        <v>250</v>
      </c>
      <c r="P40" s="2">
        <v>250</v>
      </c>
      <c r="Q40" s="2">
        <v>250</v>
      </c>
      <c r="R40" s="2">
        <v>250</v>
      </c>
      <c r="S40" s="2">
        <f>SUM(M40:R40)</f>
        <v>1500</v>
      </c>
      <c r="T40" s="33"/>
      <c r="U40" s="4"/>
    </row>
    <row r="41" spans="1: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1:21" ht="23" thickBot="1" x14ac:dyDescent="0.6">
      <c r="B42" s="142"/>
      <c r="C42" s="149"/>
      <c r="D42" s="150"/>
      <c r="E42" s="151"/>
      <c r="F42" s="149"/>
      <c r="G42" s="150"/>
      <c r="H42" s="150"/>
      <c r="I42" s="150"/>
      <c r="J42" s="151"/>
      <c r="K42" s="142"/>
      <c r="L42" s="142"/>
      <c r="M42" s="102">
        <v>250</v>
      </c>
      <c r="N42" s="102">
        <v>250</v>
      </c>
      <c r="O42" s="102">
        <v>250</v>
      </c>
      <c r="P42" s="102">
        <v>250</v>
      </c>
      <c r="Q42" s="102">
        <v>250</v>
      </c>
      <c r="R42" s="102">
        <v>250</v>
      </c>
      <c r="S42" s="102">
        <f>SUM(M42:R42)</f>
        <v>1500</v>
      </c>
      <c r="T42" s="102">
        <f>S40+S42</f>
        <v>3000</v>
      </c>
      <c r="U42" s="4"/>
    </row>
    <row r="43" spans="1:21" ht="22.5" x14ac:dyDescent="0.55000000000000004">
      <c r="B43" s="141" t="s">
        <v>46</v>
      </c>
      <c r="C43" s="146" t="s">
        <v>119</v>
      </c>
      <c r="D43" s="147"/>
      <c r="E43" s="148"/>
      <c r="F43" s="180" t="s">
        <v>138</v>
      </c>
      <c r="G43" s="147"/>
      <c r="H43" s="147"/>
      <c r="I43" s="147"/>
      <c r="J43" s="148"/>
      <c r="K43" s="141" t="s">
        <v>21</v>
      </c>
      <c r="L43" s="141" t="s">
        <v>22</v>
      </c>
      <c r="M43" s="96" t="s">
        <v>5</v>
      </c>
      <c r="N43" s="96" t="s">
        <v>6</v>
      </c>
      <c r="O43" s="96" t="s">
        <v>7</v>
      </c>
      <c r="P43" s="96" t="s">
        <v>8</v>
      </c>
      <c r="Q43" s="96" t="s">
        <v>9</v>
      </c>
      <c r="R43" s="96" t="s">
        <v>10</v>
      </c>
      <c r="S43" s="96" t="s">
        <v>11</v>
      </c>
      <c r="T43" s="33"/>
      <c r="U43" s="4"/>
    </row>
    <row r="44" spans="1:21" ht="22.5" x14ac:dyDescent="0.55000000000000004">
      <c r="B44" s="141"/>
      <c r="C44" s="146"/>
      <c r="D44" s="147"/>
      <c r="E44" s="148"/>
      <c r="F44" s="146"/>
      <c r="G44" s="147"/>
      <c r="H44" s="147"/>
      <c r="I44" s="147"/>
      <c r="J44" s="148"/>
      <c r="K44" s="141"/>
      <c r="L44" s="14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1:21" ht="22.5" x14ac:dyDescent="0.55000000000000004">
      <c r="B46" s="176"/>
      <c r="C46" s="177"/>
      <c r="D46" s="178"/>
      <c r="E46" s="179"/>
      <c r="F46" s="177"/>
      <c r="G46" s="178"/>
      <c r="H46" s="178"/>
      <c r="I46" s="178"/>
      <c r="J46" s="179"/>
      <c r="K46" s="176"/>
      <c r="L46" s="17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B31:B34"/>
    <mergeCell ref="C31:E34"/>
    <mergeCell ref="F31:J34"/>
    <mergeCell ref="K31:K34"/>
    <mergeCell ref="L31:L34"/>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
        <v>152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4" t="s">
        <v>58</v>
      </c>
      <c r="E15" s="135"/>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4" t="s">
        <v>66</v>
      </c>
      <c r="M20" s="135"/>
      <c r="N20" s="123" t="s">
        <v>67</v>
      </c>
      <c r="O20" s="124"/>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140</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24</v>
      </c>
      <c r="D24" s="147"/>
      <c r="E24" s="148"/>
      <c r="F24" s="180" t="s">
        <v>159</v>
      </c>
      <c r="G24" s="147"/>
      <c r="H24" s="147"/>
      <c r="I24" s="147"/>
      <c r="J24" s="148"/>
      <c r="K24" s="141" t="s">
        <v>21</v>
      </c>
      <c r="L24" s="14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5">
        <f>A①_営業部_入力!M34</f>
        <v>16720</v>
      </c>
      <c r="N26" s="105">
        <f>A①_営業部_入力!N34</f>
        <v>18335</v>
      </c>
      <c r="O26" s="105">
        <f>A①_営業部_入力!O34</f>
        <v>20140</v>
      </c>
      <c r="P26" s="105">
        <f>A①_営業部_入力!P34</f>
        <v>22135</v>
      </c>
      <c r="Q26" s="105">
        <f>A①_営業部_入力!Q34</f>
        <v>24320</v>
      </c>
      <c r="R26" s="105">
        <f>A①_営業部_入力!R34</f>
        <v>26695</v>
      </c>
      <c r="S26" s="102">
        <f>SUM(M26:R26)</f>
        <v>128345</v>
      </c>
      <c r="T26" s="102">
        <f>S24+S26</f>
        <v>201495</v>
      </c>
      <c r="U26" s="4"/>
    </row>
    <row r="27" spans="2:21" ht="22.5" x14ac:dyDescent="0.55000000000000004">
      <c r="B27" s="155" t="s">
        <v>142</v>
      </c>
      <c r="C27" s="152" t="s">
        <v>76</v>
      </c>
      <c r="D27" s="153"/>
      <c r="E27" s="154"/>
      <c r="F27" s="166" t="s">
        <v>160</v>
      </c>
      <c r="G27" s="153"/>
      <c r="H27" s="153"/>
      <c r="I27" s="153"/>
      <c r="J27" s="154"/>
      <c r="K27" s="155" t="s">
        <v>21</v>
      </c>
      <c r="L27" s="155" t="s">
        <v>22</v>
      </c>
      <c r="M27" s="103" t="s">
        <v>5</v>
      </c>
      <c r="N27" s="103" t="s">
        <v>6</v>
      </c>
      <c r="O27" s="103" t="s">
        <v>7</v>
      </c>
      <c r="P27" s="103" t="s">
        <v>8</v>
      </c>
      <c r="Q27" s="103" t="s">
        <v>9</v>
      </c>
      <c r="R27" s="103" t="s">
        <v>10</v>
      </c>
      <c r="S27" s="103" t="s">
        <v>11</v>
      </c>
      <c r="T27" s="104"/>
      <c r="U27" s="4"/>
    </row>
    <row r="28" spans="2:21" ht="22.5" x14ac:dyDescent="0.55000000000000004">
      <c r="B28" s="141"/>
      <c r="C28" s="146"/>
      <c r="D28" s="147"/>
      <c r="E28" s="148"/>
      <c r="F28" s="146"/>
      <c r="G28" s="147"/>
      <c r="H28" s="147"/>
      <c r="I28" s="147"/>
      <c r="J28" s="148"/>
      <c r="K28" s="141"/>
      <c r="L28" s="141"/>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5">
        <f>A①_営業部_入力!M42</f>
        <v>10032</v>
      </c>
      <c r="N30" s="105">
        <f>A①_営業部_入力!N42</f>
        <v>11001</v>
      </c>
      <c r="O30" s="105">
        <f>A①_営業部_入力!O42</f>
        <v>12084</v>
      </c>
      <c r="P30" s="105">
        <f>A①_営業部_入力!P42</f>
        <v>13281</v>
      </c>
      <c r="Q30" s="105">
        <f>A①_営業部_入力!Q42</f>
        <v>14592</v>
      </c>
      <c r="R30" s="105">
        <f>A①_営業部_入力!R42</f>
        <v>16017</v>
      </c>
      <c r="S30" s="102">
        <f>SUM(M30:R30)</f>
        <v>77007</v>
      </c>
      <c r="T30" s="102">
        <f>S28+S30</f>
        <v>120897</v>
      </c>
      <c r="U30" s="4"/>
    </row>
    <row r="31" spans="2:21" ht="21.65" customHeight="1" x14ac:dyDescent="0.55000000000000004">
      <c r="B31" s="155" t="s">
        <v>39</v>
      </c>
      <c r="C31" s="152" t="s">
        <v>78</v>
      </c>
      <c r="D31" s="153"/>
      <c r="E31" s="154"/>
      <c r="F31" s="166" t="s">
        <v>160</v>
      </c>
      <c r="G31" s="153"/>
      <c r="H31" s="153"/>
      <c r="I31" s="153"/>
      <c r="J31" s="154"/>
      <c r="K31" s="155" t="s">
        <v>21</v>
      </c>
      <c r="L31" s="155" t="s">
        <v>22</v>
      </c>
      <c r="M31" s="103" t="s">
        <v>5</v>
      </c>
      <c r="N31" s="103" t="s">
        <v>6</v>
      </c>
      <c r="O31" s="103" t="s">
        <v>7</v>
      </c>
      <c r="P31" s="103" t="s">
        <v>8</v>
      </c>
      <c r="Q31" s="103" t="s">
        <v>9</v>
      </c>
      <c r="R31" s="103" t="s">
        <v>10</v>
      </c>
      <c r="S31" s="103" t="s">
        <v>11</v>
      </c>
      <c r="T31" s="104"/>
      <c r="U31" s="4"/>
    </row>
    <row r="32" spans="2:21" ht="22.5" x14ac:dyDescent="0.55000000000000004">
      <c r="B32" s="141"/>
      <c r="C32" s="146"/>
      <c r="D32" s="147"/>
      <c r="E32" s="148"/>
      <c r="F32" s="146"/>
      <c r="G32" s="147"/>
      <c r="H32" s="147"/>
      <c r="I32" s="147"/>
      <c r="J32" s="148"/>
      <c r="K32" s="141"/>
      <c r="L32" s="141"/>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5">
        <f>A①_営業部_入力!M50</f>
        <v>1672</v>
      </c>
      <c r="N34" s="105">
        <f>A①_営業部_入力!N50</f>
        <v>1834</v>
      </c>
      <c r="O34" s="105">
        <f>A①_営業部_入力!O50</f>
        <v>2014</v>
      </c>
      <c r="P34" s="105">
        <f>A①_営業部_入力!P50</f>
        <v>2214</v>
      </c>
      <c r="Q34" s="105">
        <f>A①_営業部_入力!Q50</f>
        <v>2432</v>
      </c>
      <c r="R34" s="105">
        <f>A①_営業部_入力!R50</f>
        <v>2670</v>
      </c>
      <c r="S34" s="102">
        <f>SUM(M34:R34)</f>
        <v>12836</v>
      </c>
      <c r="T34" s="102">
        <f>S32+S34</f>
        <v>20152</v>
      </c>
      <c r="U34" s="4"/>
    </row>
    <row r="35" spans="2:21" ht="22.5" x14ac:dyDescent="0.55000000000000004">
      <c r="B35" s="155" t="s">
        <v>44</v>
      </c>
      <c r="C35" s="152" t="s">
        <v>80</v>
      </c>
      <c r="D35" s="153"/>
      <c r="E35" s="154"/>
      <c r="F35" s="166" t="s">
        <v>143</v>
      </c>
      <c r="G35" s="153"/>
      <c r="H35" s="153"/>
      <c r="I35" s="153"/>
      <c r="J35" s="154"/>
      <c r="K35" s="155" t="s">
        <v>21</v>
      </c>
      <c r="L35" s="155" t="s">
        <v>22</v>
      </c>
      <c r="M35" s="103" t="s">
        <v>5</v>
      </c>
      <c r="N35" s="103" t="s">
        <v>6</v>
      </c>
      <c r="O35" s="103" t="s">
        <v>7</v>
      </c>
      <c r="P35" s="103" t="s">
        <v>8</v>
      </c>
      <c r="Q35" s="103" t="s">
        <v>9</v>
      </c>
      <c r="R35" s="103" t="s">
        <v>10</v>
      </c>
      <c r="S35" s="103" t="s">
        <v>11</v>
      </c>
      <c r="T35" s="104"/>
      <c r="U35" s="4"/>
    </row>
    <row r="36" spans="2:21" ht="22.5" x14ac:dyDescent="0.55000000000000004">
      <c r="B36" s="141"/>
      <c r="C36" s="146"/>
      <c r="D36" s="147"/>
      <c r="E36" s="148"/>
      <c r="F36" s="146"/>
      <c r="G36" s="147"/>
      <c r="H36" s="147"/>
      <c r="I36" s="147"/>
      <c r="J36" s="148"/>
      <c r="K36" s="141"/>
      <c r="L36" s="141"/>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2">
        <f t="shared" ref="M38:R38" si="1">M30+M34</f>
        <v>11704</v>
      </c>
      <c r="N38" s="102">
        <f t="shared" si="1"/>
        <v>12835</v>
      </c>
      <c r="O38" s="102">
        <f t="shared" si="1"/>
        <v>14098</v>
      </c>
      <c r="P38" s="102">
        <f t="shared" si="1"/>
        <v>15495</v>
      </c>
      <c r="Q38" s="102">
        <f t="shared" si="1"/>
        <v>17024</v>
      </c>
      <c r="R38" s="102">
        <f t="shared" si="1"/>
        <v>18687</v>
      </c>
      <c r="S38" s="102">
        <f>SUM(M38:R38)</f>
        <v>89843</v>
      </c>
      <c r="T38" s="102">
        <f>S36+S38</f>
        <v>141049</v>
      </c>
      <c r="U38" s="4"/>
    </row>
    <row r="39" spans="2:21" ht="22.5" x14ac:dyDescent="0.55000000000000004">
      <c r="B39" s="155" t="s">
        <v>45</v>
      </c>
      <c r="C39" s="152" t="s">
        <v>83</v>
      </c>
      <c r="D39" s="153"/>
      <c r="E39" s="154"/>
      <c r="F39" s="166" t="s">
        <v>144</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2:21" ht="22.5" x14ac:dyDescent="0.55000000000000004">
      <c r="B40" s="141"/>
      <c r="C40" s="146"/>
      <c r="D40" s="147"/>
      <c r="E40" s="148"/>
      <c r="F40" s="146"/>
      <c r="G40" s="147"/>
      <c r="H40" s="147"/>
      <c r="I40" s="147"/>
      <c r="J40" s="148"/>
      <c r="K40" s="141"/>
      <c r="L40" s="141"/>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2">
        <f t="shared" ref="M42:R42" si="3">M26-M38</f>
        <v>5016</v>
      </c>
      <c r="N42" s="102">
        <f t="shared" si="3"/>
        <v>5500</v>
      </c>
      <c r="O42" s="102">
        <f t="shared" si="3"/>
        <v>6042</v>
      </c>
      <c r="P42" s="102">
        <f t="shared" si="3"/>
        <v>6640</v>
      </c>
      <c r="Q42" s="102">
        <f t="shared" si="3"/>
        <v>7296</v>
      </c>
      <c r="R42" s="102">
        <f t="shared" si="3"/>
        <v>8008</v>
      </c>
      <c r="S42" s="102">
        <f>SUM(M42:R42)</f>
        <v>38502</v>
      </c>
      <c r="T42" s="102">
        <f>S40+S42</f>
        <v>60446</v>
      </c>
      <c r="U42" s="4"/>
    </row>
    <row r="43" spans="2:21" ht="21.65" customHeight="1" x14ac:dyDescent="0.55000000000000004">
      <c r="B43" s="155" t="s">
        <v>46</v>
      </c>
      <c r="C43" s="152" t="s">
        <v>85</v>
      </c>
      <c r="D43" s="153"/>
      <c r="E43" s="154"/>
      <c r="F43" s="166" t="s">
        <v>145</v>
      </c>
      <c r="G43" s="153"/>
      <c r="H43" s="153"/>
      <c r="I43" s="153"/>
      <c r="J43" s="154"/>
      <c r="K43" s="155"/>
      <c r="L43" s="155" t="s">
        <v>74</v>
      </c>
      <c r="M43" s="103" t="s">
        <v>5</v>
      </c>
      <c r="N43" s="103" t="s">
        <v>6</v>
      </c>
      <c r="O43" s="103" t="s">
        <v>7</v>
      </c>
      <c r="P43" s="103" t="s">
        <v>8</v>
      </c>
      <c r="Q43" s="103" t="s">
        <v>9</v>
      </c>
      <c r="R43" s="103" t="s">
        <v>10</v>
      </c>
      <c r="S43" s="103" t="s">
        <v>11</v>
      </c>
      <c r="T43" s="104"/>
      <c r="U43" s="4"/>
    </row>
    <row r="44" spans="2:21" ht="22.5" x14ac:dyDescent="0.55000000000000004">
      <c r="B44" s="141"/>
      <c r="C44" s="146"/>
      <c r="D44" s="147"/>
      <c r="E44" s="148"/>
      <c r="F44" s="146"/>
      <c r="G44" s="147"/>
      <c r="H44" s="147"/>
      <c r="I44" s="147"/>
      <c r="J44" s="148"/>
      <c r="K44" s="141"/>
      <c r="L44" s="141"/>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6">
        <f t="shared" ref="M46:T46" si="5">ROUND(M42/M26*100,0)</f>
        <v>30</v>
      </c>
      <c r="N46" s="106">
        <f t="shared" si="5"/>
        <v>30</v>
      </c>
      <c r="O46" s="106">
        <f t="shared" si="5"/>
        <v>30</v>
      </c>
      <c r="P46" s="106">
        <f t="shared" si="5"/>
        <v>30</v>
      </c>
      <c r="Q46" s="106">
        <f t="shared" si="5"/>
        <v>30</v>
      </c>
      <c r="R46" s="106">
        <f t="shared" si="5"/>
        <v>30</v>
      </c>
      <c r="S46" s="106">
        <f t="shared" si="5"/>
        <v>30</v>
      </c>
      <c r="T46" s="106">
        <f t="shared" si="5"/>
        <v>30</v>
      </c>
      <c r="U46" s="4"/>
    </row>
    <row r="47" spans="2:21" ht="21.65" customHeight="1" x14ac:dyDescent="0.55000000000000004">
      <c r="B47" s="155" t="s">
        <v>146</v>
      </c>
      <c r="C47" s="152" t="s">
        <v>72</v>
      </c>
      <c r="D47" s="153"/>
      <c r="E47" s="154"/>
      <c r="F47" s="166" t="s">
        <v>160</v>
      </c>
      <c r="G47" s="153"/>
      <c r="H47" s="153"/>
      <c r="I47" s="153"/>
      <c r="J47" s="154"/>
      <c r="K47" s="155" t="s">
        <v>21</v>
      </c>
      <c r="L47" s="155" t="s">
        <v>22</v>
      </c>
      <c r="M47" s="103" t="s">
        <v>5</v>
      </c>
      <c r="N47" s="103" t="s">
        <v>6</v>
      </c>
      <c r="O47" s="103" t="s">
        <v>7</v>
      </c>
      <c r="P47" s="103" t="s">
        <v>8</v>
      </c>
      <c r="Q47" s="103" t="s">
        <v>9</v>
      </c>
      <c r="R47" s="103" t="s">
        <v>10</v>
      </c>
      <c r="S47" s="103" t="s">
        <v>11</v>
      </c>
      <c r="T47" s="104"/>
      <c r="U47" s="4"/>
    </row>
    <row r="48" spans="2:21" ht="22.5" x14ac:dyDescent="0.55000000000000004">
      <c r="B48" s="141"/>
      <c r="C48" s="146"/>
      <c r="D48" s="147"/>
      <c r="E48" s="148"/>
      <c r="F48" s="146"/>
      <c r="G48" s="147"/>
      <c r="H48" s="147"/>
      <c r="I48" s="147"/>
      <c r="J48" s="148"/>
      <c r="K48" s="141"/>
      <c r="L48" s="141"/>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5">
        <f>A①_営業部_入力!M66</f>
        <v>1500</v>
      </c>
      <c r="N50" s="105">
        <f>A①_営業部_入力!N66</f>
        <v>1500</v>
      </c>
      <c r="O50" s="105">
        <f>A①_営業部_入力!O66</f>
        <v>1500</v>
      </c>
      <c r="P50" s="105">
        <f>A①_営業部_入力!P66</f>
        <v>1500</v>
      </c>
      <c r="Q50" s="105">
        <f>A①_営業部_入力!Q66</f>
        <v>1500</v>
      </c>
      <c r="R50" s="105">
        <f>A①_営業部_入力!R66</f>
        <v>1500</v>
      </c>
      <c r="S50" s="102">
        <f>SUM(M50:R50)</f>
        <v>9000</v>
      </c>
      <c r="T50" s="102">
        <f>S48+S50</f>
        <v>18000</v>
      </c>
      <c r="U50" s="4"/>
    </row>
    <row r="51" spans="2:21" ht="21.65" customHeight="1" x14ac:dyDescent="0.55000000000000004">
      <c r="B51" s="155" t="s">
        <v>147</v>
      </c>
      <c r="C51" s="152" t="s">
        <v>90</v>
      </c>
      <c r="D51" s="153"/>
      <c r="E51" s="154"/>
      <c r="F51" s="166" t="s">
        <v>160</v>
      </c>
      <c r="G51" s="153"/>
      <c r="H51" s="153"/>
      <c r="I51" s="153"/>
      <c r="J51" s="154"/>
      <c r="K51" s="155" t="s">
        <v>21</v>
      </c>
      <c r="L51" s="155" t="s">
        <v>22</v>
      </c>
      <c r="M51" s="103" t="s">
        <v>5</v>
      </c>
      <c r="N51" s="103" t="s">
        <v>6</v>
      </c>
      <c r="O51" s="103" t="s">
        <v>7</v>
      </c>
      <c r="P51" s="103" t="s">
        <v>8</v>
      </c>
      <c r="Q51" s="103" t="s">
        <v>9</v>
      </c>
      <c r="R51" s="103" t="s">
        <v>10</v>
      </c>
      <c r="S51" s="103" t="s">
        <v>11</v>
      </c>
      <c r="T51" s="104"/>
      <c r="U51" s="4"/>
    </row>
    <row r="52" spans="2:21" ht="22.5" x14ac:dyDescent="0.55000000000000004">
      <c r="B52" s="141"/>
      <c r="C52" s="146"/>
      <c r="D52" s="147"/>
      <c r="E52" s="148"/>
      <c r="F52" s="146"/>
      <c r="G52" s="147"/>
      <c r="H52" s="147"/>
      <c r="I52" s="147"/>
      <c r="J52" s="148"/>
      <c r="K52" s="141"/>
      <c r="L52" s="141"/>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5">
        <f>A①_営業部_入力!M70</f>
        <v>300</v>
      </c>
      <c r="N54" s="105">
        <f>A①_営業部_入力!N70</f>
        <v>300</v>
      </c>
      <c r="O54" s="105">
        <f>A①_営業部_入力!O70</f>
        <v>300</v>
      </c>
      <c r="P54" s="105">
        <f>A①_営業部_入力!P70</f>
        <v>300</v>
      </c>
      <c r="Q54" s="105">
        <f>A①_営業部_入力!Q70</f>
        <v>300</v>
      </c>
      <c r="R54" s="105">
        <f>A①_営業部_入力!R70</f>
        <v>300</v>
      </c>
      <c r="S54" s="102">
        <f>SUM(M54:R54)</f>
        <v>1800</v>
      </c>
      <c r="T54" s="102">
        <f>S52+S54</f>
        <v>3600</v>
      </c>
      <c r="U54" s="4"/>
    </row>
    <row r="55" spans="2:21" ht="22.5" x14ac:dyDescent="0.55000000000000004">
      <c r="B55" s="155" t="s">
        <v>82</v>
      </c>
      <c r="C55" s="152" t="s">
        <v>91</v>
      </c>
      <c r="D55" s="153"/>
      <c r="E55" s="154"/>
      <c r="F55" s="166" t="s">
        <v>148</v>
      </c>
      <c r="G55" s="153"/>
      <c r="H55" s="153"/>
      <c r="I55" s="153"/>
      <c r="J55" s="154"/>
      <c r="K55" s="155" t="s">
        <v>21</v>
      </c>
      <c r="L55" s="155" t="s">
        <v>22</v>
      </c>
      <c r="M55" s="103" t="s">
        <v>5</v>
      </c>
      <c r="N55" s="103" t="s">
        <v>6</v>
      </c>
      <c r="O55" s="103" t="s">
        <v>7</v>
      </c>
      <c r="P55" s="103" t="s">
        <v>8</v>
      </c>
      <c r="Q55" s="103" t="s">
        <v>9</v>
      </c>
      <c r="R55" s="103" t="s">
        <v>10</v>
      </c>
      <c r="S55" s="103" t="s">
        <v>11</v>
      </c>
      <c r="T55" s="104"/>
      <c r="U55" s="4"/>
    </row>
    <row r="56" spans="2:21" ht="22.5" x14ac:dyDescent="0.55000000000000004">
      <c r="B56" s="141"/>
      <c r="C56" s="146"/>
      <c r="D56" s="147"/>
      <c r="E56" s="148"/>
      <c r="F56" s="146"/>
      <c r="G56" s="147"/>
      <c r="H56" s="147"/>
      <c r="I56" s="147"/>
      <c r="J56" s="148"/>
      <c r="K56" s="141"/>
      <c r="L56" s="141"/>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2">
        <f>M50+M54</f>
        <v>1800</v>
      </c>
      <c r="N58" s="102">
        <f t="shared" si="6"/>
        <v>1800</v>
      </c>
      <c r="O58" s="102">
        <f t="shared" si="6"/>
        <v>1800</v>
      </c>
      <c r="P58" s="102">
        <f t="shared" si="6"/>
        <v>1800</v>
      </c>
      <c r="Q58" s="102">
        <f t="shared" si="6"/>
        <v>1800</v>
      </c>
      <c r="R58" s="102">
        <f t="shared" si="6"/>
        <v>1800</v>
      </c>
      <c r="S58" s="102">
        <f>SUM(M58:R58)</f>
        <v>10800</v>
      </c>
      <c r="T58" s="102">
        <f>S56+S58</f>
        <v>21600</v>
      </c>
      <c r="U58" s="4"/>
    </row>
    <row r="59" spans="2:21" ht="22.5" x14ac:dyDescent="0.55000000000000004">
      <c r="B59" s="155" t="s">
        <v>149</v>
      </c>
      <c r="C59" s="152" t="s">
        <v>93</v>
      </c>
      <c r="D59" s="153"/>
      <c r="E59" s="154"/>
      <c r="F59" s="166" t="s">
        <v>150</v>
      </c>
      <c r="G59" s="153"/>
      <c r="H59" s="153"/>
      <c r="I59" s="153"/>
      <c r="J59" s="154"/>
      <c r="K59" s="155" t="s">
        <v>21</v>
      </c>
      <c r="L59" s="155" t="s">
        <v>22</v>
      </c>
      <c r="M59" s="103" t="s">
        <v>5</v>
      </c>
      <c r="N59" s="103" t="s">
        <v>6</v>
      </c>
      <c r="O59" s="103" t="s">
        <v>7</v>
      </c>
      <c r="P59" s="103" t="s">
        <v>8</v>
      </c>
      <c r="Q59" s="103" t="s">
        <v>9</v>
      </c>
      <c r="R59" s="103" t="s">
        <v>10</v>
      </c>
      <c r="S59" s="103" t="s">
        <v>11</v>
      </c>
      <c r="T59" s="104"/>
      <c r="U59" s="4"/>
    </row>
    <row r="60" spans="2:21" ht="22.5" x14ac:dyDescent="0.55000000000000004">
      <c r="B60" s="141"/>
      <c r="C60" s="146"/>
      <c r="D60" s="147"/>
      <c r="E60" s="148"/>
      <c r="F60" s="146"/>
      <c r="G60" s="147"/>
      <c r="H60" s="147"/>
      <c r="I60" s="147"/>
      <c r="J60" s="148"/>
      <c r="K60" s="141"/>
      <c r="L60" s="141"/>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2">
        <f>M42-M58</f>
        <v>3216</v>
      </c>
      <c r="N62" s="102">
        <f t="shared" si="7"/>
        <v>3700</v>
      </c>
      <c r="O62" s="102">
        <f t="shared" si="7"/>
        <v>4242</v>
      </c>
      <c r="P62" s="102">
        <f t="shared" si="7"/>
        <v>4840</v>
      </c>
      <c r="Q62" s="102">
        <f t="shared" si="7"/>
        <v>5496</v>
      </c>
      <c r="R62" s="102">
        <f t="shared" si="7"/>
        <v>6208</v>
      </c>
      <c r="S62" s="102">
        <f>SUM(M62:R62)</f>
        <v>27702</v>
      </c>
      <c r="T62" s="102">
        <f>S60+S62</f>
        <v>38846</v>
      </c>
      <c r="U62" s="4"/>
    </row>
    <row r="63" spans="2:21" ht="22.5" x14ac:dyDescent="0.55000000000000004">
      <c r="B63" s="141" t="s">
        <v>88</v>
      </c>
      <c r="C63" s="146" t="s">
        <v>94</v>
      </c>
      <c r="D63" s="147"/>
      <c r="E63" s="148"/>
      <c r="F63" s="180" t="s">
        <v>151</v>
      </c>
      <c r="G63" s="147"/>
      <c r="H63" s="147"/>
      <c r="I63" s="147"/>
      <c r="J63" s="148"/>
      <c r="K63" s="141"/>
      <c r="L63" s="141" t="s">
        <v>74</v>
      </c>
      <c r="M63" s="96" t="s">
        <v>5</v>
      </c>
      <c r="N63" s="96" t="s">
        <v>6</v>
      </c>
      <c r="O63" s="96" t="s">
        <v>7</v>
      </c>
      <c r="P63" s="96" t="s">
        <v>8</v>
      </c>
      <c r="Q63" s="96" t="s">
        <v>9</v>
      </c>
      <c r="R63" s="96" t="s">
        <v>10</v>
      </c>
      <c r="S63" s="96" t="s">
        <v>11</v>
      </c>
      <c r="T63" s="33"/>
      <c r="U63" s="4"/>
    </row>
    <row r="64" spans="2:21" ht="22.5" x14ac:dyDescent="0.55000000000000004">
      <c r="B64" s="141"/>
      <c r="C64" s="146"/>
      <c r="D64" s="147"/>
      <c r="E64" s="148"/>
      <c r="F64" s="146"/>
      <c r="G64" s="147"/>
      <c r="H64" s="147"/>
      <c r="I64" s="147"/>
      <c r="J64" s="148"/>
      <c r="K64" s="141"/>
      <c r="L64" s="141"/>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1:21" ht="22.5" x14ac:dyDescent="0.55000000000000004">
      <c r="B66" s="176"/>
      <c r="C66" s="177"/>
      <c r="D66" s="178"/>
      <c r="E66" s="179"/>
      <c r="F66" s="177"/>
      <c r="G66" s="178"/>
      <c r="H66" s="178"/>
      <c r="I66" s="178"/>
      <c r="J66" s="179"/>
      <c r="K66" s="176"/>
      <c r="L66" s="176"/>
      <c r="M66" s="49">
        <f t="shared" ref="M66:T66" si="9">ROUND(M62/M26*100,0)</f>
        <v>19</v>
      </c>
      <c r="N66" s="49">
        <f t="shared" si="9"/>
        <v>20</v>
      </c>
      <c r="O66" s="49">
        <f t="shared" si="9"/>
        <v>21</v>
      </c>
      <c r="P66" s="49">
        <f t="shared" si="9"/>
        <v>22</v>
      </c>
      <c r="Q66" s="49">
        <f t="shared" si="9"/>
        <v>23</v>
      </c>
      <c r="R66" s="49">
        <f t="shared" si="9"/>
        <v>23</v>
      </c>
      <c r="S66" s="49">
        <f t="shared" si="9"/>
        <v>22</v>
      </c>
      <c r="T66" s="49">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31:B34"/>
    <mergeCell ref="C31:E34"/>
    <mergeCell ref="F31:J34"/>
    <mergeCell ref="K31:K34"/>
    <mergeCell ref="L31:L34"/>
    <mergeCell ref="B27:B30"/>
    <mergeCell ref="C27:E30"/>
    <mergeCell ref="F27:J30"/>
    <mergeCell ref="K27:K30"/>
    <mergeCell ref="L27:L30"/>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4" t="s">
        <v>60</v>
      </c>
      <c r="E16" s="135"/>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34" t="s">
        <v>67</v>
      </c>
      <c r="O20" s="135"/>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157</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153</v>
      </c>
      <c r="D24" s="147"/>
      <c r="E24" s="148"/>
      <c r="F24" s="180" t="s">
        <v>161</v>
      </c>
      <c r="G24" s="147"/>
      <c r="H24" s="147"/>
      <c r="I24" s="147"/>
      <c r="J24" s="148"/>
      <c r="K24" s="141" t="s">
        <v>21</v>
      </c>
      <c r="L24" s="141"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5">
        <f>A①_購買部_入力!M58</f>
        <v>17100</v>
      </c>
      <c r="N26" s="105">
        <f>A①_購買部_入力!N58</f>
        <v>17100</v>
      </c>
      <c r="O26" s="105">
        <f>A①_購買部_入力!O58</f>
        <v>17100</v>
      </c>
      <c r="P26" s="105">
        <f>A①_購買部_入力!P58</f>
        <v>17100</v>
      </c>
      <c r="Q26" s="105">
        <f>A①_購買部_入力!Q58</f>
        <v>17100</v>
      </c>
      <c r="R26" s="105">
        <f>A①_購買部_入力!R58</f>
        <v>17100</v>
      </c>
      <c r="S26" s="102">
        <f>SUM(M26:R26)</f>
        <v>102600</v>
      </c>
      <c r="T26" s="102">
        <f>S24+S26</f>
        <v>205200</v>
      </c>
      <c r="U26" s="4"/>
    </row>
    <row r="27" spans="2:21" ht="22.5" x14ac:dyDescent="0.55000000000000004">
      <c r="B27" s="155" t="s">
        <v>142</v>
      </c>
      <c r="C27" s="152" t="s">
        <v>154</v>
      </c>
      <c r="D27" s="153"/>
      <c r="E27" s="154"/>
      <c r="F27" s="166" t="s">
        <v>161</v>
      </c>
      <c r="G27" s="153"/>
      <c r="H27" s="153"/>
      <c r="I27" s="153"/>
      <c r="J27" s="154"/>
      <c r="K27" s="155" t="s">
        <v>21</v>
      </c>
      <c r="L27" s="155" t="s">
        <v>22</v>
      </c>
      <c r="M27" s="103" t="s">
        <v>5</v>
      </c>
      <c r="N27" s="103" t="s">
        <v>6</v>
      </c>
      <c r="O27" s="103" t="s">
        <v>7</v>
      </c>
      <c r="P27" s="103" t="s">
        <v>8</v>
      </c>
      <c r="Q27" s="103" t="s">
        <v>9</v>
      </c>
      <c r="R27" s="103" t="s">
        <v>10</v>
      </c>
      <c r="S27" s="103" t="s">
        <v>11</v>
      </c>
      <c r="T27" s="104"/>
      <c r="U27" s="4"/>
    </row>
    <row r="28" spans="2:21" ht="22.5" x14ac:dyDescent="0.55000000000000004">
      <c r="B28" s="141"/>
      <c r="C28" s="146"/>
      <c r="D28" s="147"/>
      <c r="E28" s="148"/>
      <c r="F28" s="146"/>
      <c r="G28" s="147"/>
      <c r="H28" s="147"/>
      <c r="I28" s="147"/>
      <c r="J28" s="148"/>
      <c r="K28" s="141"/>
      <c r="L28" s="141"/>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5">
        <f>A①_購買部_入力!M62</f>
        <v>7068</v>
      </c>
      <c r="N30" s="105">
        <f>A①_購買部_入力!N62</f>
        <v>6099</v>
      </c>
      <c r="O30" s="105">
        <f>A①_購買部_入力!O62</f>
        <v>5016</v>
      </c>
      <c r="P30" s="105">
        <f>A①_購買部_入力!P62</f>
        <v>3819</v>
      </c>
      <c r="Q30" s="105">
        <f>A①_購買部_入力!Q62</f>
        <v>2508</v>
      </c>
      <c r="R30" s="105">
        <f>A①_購買部_入力!R62</f>
        <v>1083</v>
      </c>
      <c r="S30" s="102">
        <f>SUM(M30:R30)</f>
        <v>25593</v>
      </c>
      <c r="T30" s="102">
        <f>S28+S30</f>
        <v>84303</v>
      </c>
      <c r="U30" s="4"/>
    </row>
    <row r="31" spans="2:21" ht="22.5" x14ac:dyDescent="0.55000000000000004">
      <c r="B31" s="155" t="s">
        <v>155</v>
      </c>
      <c r="C31" s="152" t="s">
        <v>156</v>
      </c>
      <c r="D31" s="153"/>
      <c r="E31" s="154"/>
      <c r="F31" s="166" t="s">
        <v>134</v>
      </c>
      <c r="G31" s="153"/>
      <c r="H31" s="153"/>
      <c r="I31" s="153"/>
      <c r="J31" s="154"/>
      <c r="K31" s="155" t="s">
        <v>21</v>
      </c>
      <c r="L31" s="155" t="s">
        <v>22</v>
      </c>
      <c r="M31" s="103" t="s">
        <v>5</v>
      </c>
      <c r="N31" s="103" t="s">
        <v>6</v>
      </c>
      <c r="O31" s="103" t="s">
        <v>7</v>
      </c>
      <c r="P31" s="103" t="s">
        <v>8</v>
      </c>
      <c r="Q31" s="103" t="s">
        <v>9</v>
      </c>
      <c r="R31" s="103" t="s">
        <v>10</v>
      </c>
      <c r="S31" s="103" t="s">
        <v>11</v>
      </c>
      <c r="T31" s="104"/>
      <c r="U31" s="4"/>
    </row>
    <row r="32" spans="2:21" ht="22.5" x14ac:dyDescent="0.55000000000000004">
      <c r="B32" s="141"/>
      <c r="C32" s="146"/>
      <c r="D32" s="147"/>
      <c r="E32" s="148"/>
      <c r="F32" s="146"/>
      <c r="G32" s="147"/>
      <c r="H32" s="147"/>
      <c r="I32" s="147"/>
      <c r="J32" s="148"/>
      <c r="K32" s="141"/>
      <c r="L32" s="141"/>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5">
        <f>M26-M30</f>
        <v>10032</v>
      </c>
      <c r="N34" s="105">
        <f t="shared" si="0"/>
        <v>11001</v>
      </c>
      <c r="O34" s="105">
        <f t="shared" si="0"/>
        <v>12084</v>
      </c>
      <c r="P34" s="105">
        <f t="shared" si="0"/>
        <v>13281</v>
      </c>
      <c r="Q34" s="105">
        <f t="shared" si="0"/>
        <v>14592</v>
      </c>
      <c r="R34" s="105">
        <f t="shared" si="0"/>
        <v>16017</v>
      </c>
      <c r="S34" s="102">
        <f>SUM(M34:R34)</f>
        <v>77007</v>
      </c>
      <c r="T34" s="102">
        <f>S32+S34</f>
        <v>120897</v>
      </c>
      <c r="U34" s="4"/>
    </row>
    <row r="35" spans="2:21" ht="21.65" customHeight="1" x14ac:dyDescent="0.55000000000000004">
      <c r="B35" s="155" t="s">
        <v>158</v>
      </c>
      <c r="C35" s="152" t="s">
        <v>72</v>
      </c>
      <c r="D35" s="153"/>
      <c r="E35" s="154"/>
      <c r="F35" s="166" t="s">
        <v>161</v>
      </c>
      <c r="G35" s="153"/>
      <c r="H35" s="153"/>
      <c r="I35" s="153"/>
      <c r="J35" s="154"/>
      <c r="K35" s="155" t="s">
        <v>21</v>
      </c>
      <c r="L35" s="155" t="s">
        <v>22</v>
      </c>
      <c r="M35" s="103" t="s">
        <v>5</v>
      </c>
      <c r="N35" s="103" t="s">
        <v>6</v>
      </c>
      <c r="O35" s="103" t="s">
        <v>7</v>
      </c>
      <c r="P35" s="103" t="s">
        <v>8</v>
      </c>
      <c r="Q35" s="103" t="s">
        <v>9</v>
      </c>
      <c r="R35" s="103" t="s">
        <v>10</v>
      </c>
      <c r="S35" s="103" t="s">
        <v>11</v>
      </c>
      <c r="T35" s="104"/>
      <c r="U35" s="4"/>
    </row>
    <row r="36" spans="2:21" ht="22.5" x14ac:dyDescent="0.55000000000000004">
      <c r="B36" s="141"/>
      <c r="C36" s="146"/>
      <c r="D36" s="147"/>
      <c r="E36" s="148"/>
      <c r="F36" s="146"/>
      <c r="G36" s="147"/>
      <c r="H36" s="147"/>
      <c r="I36" s="147"/>
      <c r="J36" s="148"/>
      <c r="K36" s="141"/>
      <c r="L36" s="141"/>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5">
        <f>A①_購買部_入力!M74</f>
        <v>900</v>
      </c>
      <c r="N38" s="105">
        <f>A①_購買部_入力!N74</f>
        <v>900</v>
      </c>
      <c r="O38" s="105">
        <f>A①_購買部_入力!O74</f>
        <v>900</v>
      </c>
      <c r="P38" s="105">
        <f>A①_購買部_入力!P74</f>
        <v>900</v>
      </c>
      <c r="Q38" s="105">
        <f>A①_購買部_入力!Q74</f>
        <v>900</v>
      </c>
      <c r="R38" s="105">
        <f>A①_購買部_入力!R74</f>
        <v>900</v>
      </c>
      <c r="S38" s="102">
        <f>SUM(M38:R38)</f>
        <v>5400</v>
      </c>
      <c r="T38" s="102">
        <f>S36+S38</f>
        <v>10800</v>
      </c>
      <c r="U38" s="4"/>
    </row>
    <row r="39" spans="2:21" ht="21.65" customHeight="1" x14ac:dyDescent="0.55000000000000004">
      <c r="B39" s="155" t="s">
        <v>162</v>
      </c>
      <c r="C39" s="152" t="s">
        <v>90</v>
      </c>
      <c r="D39" s="153"/>
      <c r="E39" s="154"/>
      <c r="F39" s="166" t="s">
        <v>161</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2:21" ht="22.5" x14ac:dyDescent="0.55000000000000004">
      <c r="B40" s="141"/>
      <c r="C40" s="146"/>
      <c r="D40" s="147"/>
      <c r="E40" s="148"/>
      <c r="F40" s="146"/>
      <c r="G40" s="147"/>
      <c r="H40" s="147"/>
      <c r="I40" s="147"/>
      <c r="J40" s="148"/>
      <c r="K40" s="141"/>
      <c r="L40" s="141"/>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5">
        <f>A①_購買部_入力!M78</f>
        <v>100</v>
      </c>
      <c r="N42" s="105">
        <f>A①_購買部_入力!N78</f>
        <v>100</v>
      </c>
      <c r="O42" s="105">
        <f>A①_購買部_入力!O78</f>
        <v>100</v>
      </c>
      <c r="P42" s="105">
        <f>A①_購買部_入力!P78</f>
        <v>100</v>
      </c>
      <c r="Q42" s="105">
        <f>A①_購買部_入力!Q78</f>
        <v>100</v>
      </c>
      <c r="R42" s="105">
        <f>A①_購買部_入力!R78</f>
        <v>100</v>
      </c>
      <c r="S42" s="102">
        <f>SUM(M42:R42)</f>
        <v>600</v>
      </c>
      <c r="T42" s="102">
        <f>S40+S42</f>
        <v>1200</v>
      </c>
      <c r="U42" s="4"/>
    </row>
    <row r="43" spans="2:21" ht="22.5" x14ac:dyDescent="0.55000000000000004">
      <c r="B43" s="155" t="s">
        <v>46</v>
      </c>
      <c r="C43" s="152" t="s">
        <v>91</v>
      </c>
      <c r="D43" s="153"/>
      <c r="E43" s="154"/>
      <c r="F43" s="166" t="s">
        <v>163</v>
      </c>
      <c r="G43" s="153"/>
      <c r="H43" s="153"/>
      <c r="I43" s="153"/>
      <c r="J43" s="154"/>
      <c r="K43" s="155" t="s">
        <v>21</v>
      </c>
      <c r="L43" s="155" t="s">
        <v>22</v>
      </c>
      <c r="M43" s="103" t="s">
        <v>5</v>
      </c>
      <c r="N43" s="103" t="s">
        <v>6</v>
      </c>
      <c r="O43" s="103" t="s">
        <v>7</v>
      </c>
      <c r="P43" s="103" t="s">
        <v>8</v>
      </c>
      <c r="Q43" s="103" t="s">
        <v>9</v>
      </c>
      <c r="R43" s="103" t="s">
        <v>10</v>
      </c>
      <c r="S43" s="103" t="s">
        <v>11</v>
      </c>
      <c r="T43" s="104"/>
      <c r="U43" s="4"/>
    </row>
    <row r="44" spans="2:21" ht="22.5" x14ac:dyDescent="0.55000000000000004">
      <c r="B44" s="141"/>
      <c r="C44" s="146"/>
      <c r="D44" s="147"/>
      <c r="E44" s="148"/>
      <c r="F44" s="146"/>
      <c r="G44" s="147"/>
      <c r="H44" s="147"/>
      <c r="I44" s="147"/>
      <c r="J44" s="148"/>
      <c r="K44" s="141"/>
      <c r="L44" s="141"/>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2">
        <f>M38+M42</f>
        <v>1000</v>
      </c>
      <c r="N46" s="102">
        <f t="shared" si="1"/>
        <v>1000</v>
      </c>
      <c r="O46" s="102">
        <f t="shared" si="1"/>
        <v>1000</v>
      </c>
      <c r="P46" s="102">
        <f t="shared" si="1"/>
        <v>1000</v>
      </c>
      <c r="Q46" s="102">
        <f t="shared" si="1"/>
        <v>1000</v>
      </c>
      <c r="R46" s="102">
        <f t="shared" si="1"/>
        <v>1000</v>
      </c>
      <c r="S46" s="102">
        <f>SUM(M46:R46)</f>
        <v>6000</v>
      </c>
      <c r="T46" s="102">
        <f>S44+S46</f>
        <v>12000</v>
      </c>
      <c r="U46" s="4"/>
    </row>
    <row r="47" spans="2:21" ht="21.65" customHeight="1" x14ac:dyDescent="0.55000000000000004">
      <c r="B47" s="141" t="s">
        <v>79</v>
      </c>
      <c r="C47" s="146" t="s">
        <v>119</v>
      </c>
      <c r="D47" s="147"/>
      <c r="E47" s="148"/>
      <c r="F47" s="180" t="s">
        <v>164</v>
      </c>
      <c r="G47" s="147"/>
      <c r="H47" s="147"/>
      <c r="I47" s="147"/>
      <c r="J47" s="148"/>
      <c r="K47" s="141" t="s">
        <v>21</v>
      </c>
      <c r="L47" s="141" t="s">
        <v>22</v>
      </c>
      <c r="M47" s="96" t="s">
        <v>5</v>
      </c>
      <c r="N47" s="96" t="s">
        <v>6</v>
      </c>
      <c r="O47" s="96" t="s">
        <v>7</v>
      </c>
      <c r="P47" s="96" t="s">
        <v>8</v>
      </c>
      <c r="Q47" s="96" t="s">
        <v>9</v>
      </c>
      <c r="R47" s="96" t="s">
        <v>10</v>
      </c>
      <c r="S47" s="96" t="s">
        <v>11</v>
      </c>
      <c r="T47" s="33"/>
      <c r="U47" s="4"/>
    </row>
    <row r="48" spans="2:21" ht="22.5" x14ac:dyDescent="0.55000000000000004">
      <c r="B48" s="141"/>
      <c r="C48" s="146"/>
      <c r="D48" s="147"/>
      <c r="E48" s="148"/>
      <c r="F48" s="146"/>
      <c r="G48" s="147"/>
      <c r="H48" s="147"/>
      <c r="I48" s="147"/>
      <c r="J48" s="148"/>
      <c r="K48" s="141"/>
      <c r="L48" s="141"/>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1:21" ht="22.5" x14ac:dyDescent="0.55000000000000004">
      <c r="B50" s="176"/>
      <c r="C50" s="177"/>
      <c r="D50" s="178"/>
      <c r="E50" s="179"/>
      <c r="F50" s="177"/>
      <c r="G50" s="178"/>
      <c r="H50" s="178"/>
      <c r="I50" s="178"/>
      <c r="J50" s="179"/>
      <c r="K50" s="176"/>
      <c r="L50" s="176"/>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31:B34"/>
    <mergeCell ref="C31:E34"/>
    <mergeCell ref="F31:J34"/>
    <mergeCell ref="K31:K34"/>
    <mergeCell ref="L31:L34"/>
    <mergeCell ref="B47:B50"/>
    <mergeCell ref="C47:E50"/>
    <mergeCell ref="F47:J50"/>
    <mergeCell ref="K47:K50"/>
    <mergeCell ref="L47:L50"/>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36" t="s">
        <v>67</v>
      </c>
      <c r="O20" s="137"/>
      <c r="P20" s="134" t="s">
        <v>68</v>
      </c>
      <c r="Q20" s="135"/>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166</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72</v>
      </c>
      <c r="D24" s="147"/>
      <c r="E24" s="148"/>
      <c r="F24" s="180" t="s">
        <v>165</v>
      </c>
      <c r="G24" s="147"/>
      <c r="H24" s="147"/>
      <c r="I24" s="147"/>
      <c r="J24" s="148"/>
      <c r="K24" s="141" t="s">
        <v>21</v>
      </c>
      <c r="L24" s="141"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5">
        <f>A①_管理部_入力!M26</f>
        <v>900</v>
      </c>
      <c r="N26" s="105">
        <f>A①_管理部_入力!N26</f>
        <v>900</v>
      </c>
      <c r="O26" s="105">
        <f>A①_管理部_入力!O26</f>
        <v>900</v>
      </c>
      <c r="P26" s="105">
        <f>A①_管理部_入力!P26</f>
        <v>900</v>
      </c>
      <c r="Q26" s="105">
        <f>A①_管理部_入力!Q26</f>
        <v>900</v>
      </c>
      <c r="R26" s="105">
        <f>A①_管理部_入力!R26</f>
        <v>900</v>
      </c>
      <c r="S26" s="102">
        <f>SUM(M26:R26)</f>
        <v>5400</v>
      </c>
      <c r="T26" s="102">
        <f>S24+S26</f>
        <v>10800</v>
      </c>
      <c r="U26" s="4"/>
    </row>
    <row r="27" spans="2:21" ht="21.65" customHeight="1" x14ac:dyDescent="0.55000000000000004">
      <c r="B27" s="155" t="s">
        <v>142</v>
      </c>
      <c r="C27" s="152" t="s">
        <v>116</v>
      </c>
      <c r="D27" s="153"/>
      <c r="E27" s="154"/>
      <c r="F27" s="166" t="s">
        <v>165</v>
      </c>
      <c r="G27" s="153"/>
      <c r="H27" s="153"/>
      <c r="I27" s="153"/>
      <c r="J27" s="154"/>
      <c r="K27" s="155" t="s">
        <v>21</v>
      </c>
      <c r="L27" s="155" t="s">
        <v>22</v>
      </c>
      <c r="M27" s="103" t="s">
        <v>5</v>
      </c>
      <c r="N27" s="103" t="s">
        <v>6</v>
      </c>
      <c r="O27" s="103" t="s">
        <v>7</v>
      </c>
      <c r="P27" s="103" t="s">
        <v>8</v>
      </c>
      <c r="Q27" s="103" t="s">
        <v>9</v>
      </c>
      <c r="R27" s="103" t="s">
        <v>10</v>
      </c>
      <c r="S27" s="103" t="s">
        <v>11</v>
      </c>
      <c r="T27" s="104"/>
      <c r="U27" s="4"/>
    </row>
    <row r="28" spans="2:21" ht="22.5" x14ac:dyDescent="0.55000000000000004">
      <c r="B28" s="141"/>
      <c r="C28" s="146"/>
      <c r="D28" s="147"/>
      <c r="E28" s="148"/>
      <c r="F28" s="146"/>
      <c r="G28" s="147"/>
      <c r="H28" s="147"/>
      <c r="I28" s="147"/>
      <c r="J28" s="148"/>
      <c r="K28" s="141"/>
      <c r="L28" s="141"/>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5">
        <f>A①_管理部_入力!M30</f>
        <v>100</v>
      </c>
      <c r="N30" s="105">
        <f>A①_管理部_入力!N30</f>
        <v>100</v>
      </c>
      <c r="O30" s="105">
        <f>A①_管理部_入力!O30</f>
        <v>100</v>
      </c>
      <c r="P30" s="105">
        <f>A①_管理部_入力!P30</f>
        <v>100</v>
      </c>
      <c r="Q30" s="105">
        <f>A①_管理部_入力!Q30</f>
        <v>100</v>
      </c>
      <c r="R30" s="105">
        <f>A①_管理部_入力!R30</f>
        <v>100</v>
      </c>
      <c r="S30" s="102">
        <f>SUM(M30:R30)</f>
        <v>600</v>
      </c>
      <c r="T30" s="102">
        <f>S28+S30</f>
        <v>1200</v>
      </c>
      <c r="U30" s="4"/>
    </row>
    <row r="31" spans="2:21" ht="21.65" customHeight="1" x14ac:dyDescent="0.55000000000000004">
      <c r="B31" s="155" t="s">
        <v>155</v>
      </c>
      <c r="C31" s="152" t="s">
        <v>117</v>
      </c>
      <c r="D31" s="153"/>
      <c r="E31" s="154"/>
      <c r="F31" s="166" t="s">
        <v>134</v>
      </c>
      <c r="G31" s="153"/>
      <c r="H31" s="153"/>
      <c r="I31" s="153"/>
      <c r="J31" s="154"/>
      <c r="K31" s="155" t="s">
        <v>21</v>
      </c>
      <c r="L31" s="155" t="s">
        <v>22</v>
      </c>
      <c r="M31" s="103" t="s">
        <v>5</v>
      </c>
      <c r="N31" s="103" t="s">
        <v>6</v>
      </c>
      <c r="O31" s="103" t="s">
        <v>7</v>
      </c>
      <c r="P31" s="103" t="s">
        <v>8</v>
      </c>
      <c r="Q31" s="103" t="s">
        <v>9</v>
      </c>
      <c r="R31" s="103" t="s">
        <v>10</v>
      </c>
      <c r="S31" s="103" t="s">
        <v>11</v>
      </c>
      <c r="T31" s="104"/>
      <c r="U31" s="4"/>
    </row>
    <row r="32" spans="2:21" ht="22.5" x14ac:dyDescent="0.55000000000000004">
      <c r="B32" s="141"/>
      <c r="C32" s="146"/>
      <c r="D32" s="147"/>
      <c r="E32" s="148"/>
      <c r="F32" s="146"/>
      <c r="G32" s="147"/>
      <c r="H32" s="147"/>
      <c r="I32" s="147"/>
      <c r="J32" s="148"/>
      <c r="K32" s="141"/>
      <c r="L32" s="141"/>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1:21" ht="23" thickBot="1" x14ac:dyDescent="0.6">
      <c r="B34" s="142"/>
      <c r="C34" s="149"/>
      <c r="D34" s="150"/>
      <c r="E34" s="151"/>
      <c r="F34" s="149"/>
      <c r="G34" s="150"/>
      <c r="H34" s="150"/>
      <c r="I34" s="150"/>
      <c r="J34" s="151"/>
      <c r="K34" s="142"/>
      <c r="L34" s="142"/>
      <c r="M34" s="105">
        <f>M26+M30</f>
        <v>1000</v>
      </c>
      <c r="N34" s="105">
        <f t="shared" si="0"/>
        <v>1000</v>
      </c>
      <c r="O34" s="105">
        <f t="shared" si="0"/>
        <v>1000</v>
      </c>
      <c r="P34" s="105">
        <f t="shared" si="0"/>
        <v>1000</v>
      </c>
      <c r="Q34" s="105">
        <f t="shared" si="0"/>
        <v>1000</v>
      </c>
      <c r="R34" s="105">
        <f t="shared" si="0"/>
        <v>1000</v>
      </c>
      <c r="S34" s="102">
        <f>SUM(M34:R34)</f>
        <v>6000</v>
      </c>
      <c r="T34" s="102">
        <f>S32+S34</f>
        <v>12000</v>
      </c>
      <c r="U34" s="4"/>
    </row>
    <row r="35" spans="1:21" ht="21.65" customHeight="1" x14ac:dyDescent="0.55000000000000004">
      <c r="B35" s="155" t="s">
        <v>158</v>
      </c>
      <c r="C35" s="152" t="s">
        <v>135</v>
      </c>
      <c r="D35" s="153"/>
      <c r="E35" s="154"/>
      <c r="F35" s="166" t="s">
        <v>165</v>
      </c>
      <c r="G35" s="153"/>
      <c r="H35" s="153"/>
      <c r="I35" s="153"/>
      <c r="J35" s="154"/>
      <c r="K35" s="155" t="s">
        <v>21</v>
      </c>
      <c r="L35" s="155" t="s">
        <v>22</v>
      </c>
      <c r="M35" s="103" t="s">
        <v>5</v>
      </c>
      <c r="N35" s="103" t="s">
        <v>6</v>
      </c>
      <c r="O35" s="103" t="s">
        <v>7</v>
      </c>
      <c r="P35" s="103" t="s">
        <v>8</v>
      </c>
      <c r="Q35" s="103" t="s">
        <v>9</v>
      </c>
      <c r="R35" s="103" t="s">
        <v>10</v>
      </c>
      <c r="S35" s="103" t="s">
        <v>11</v>
      </c>
      <c r="T35" s="104"/>
      <c r="U35" s="4"/>
    </row>
    <row r="36" spans="1:21" ht="22.5" x14ac:dyDescent="0.55000000000000004">
      <c r="B36" s="141"/>
      <c r="C36" s="146"/>
      <c r="D36" s="147"/>
      <c r="E36" s="148"/>
      <c r="F36" s="146"/>
      <c r="G36" s="147"/>
      <c r="H36" s="147"/>
      <c r="I36" s="147"/>
      <c r="J36" s="148"/>
      <c r="K36" s="141"/>
      <c r="L36" s="141"/>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1:21" ht="23" thickBot="1" x14ac:dyDescent="0.6">
      <c r="B38" s="142"/>
      <c r="C38" s="149"/>
      <c r="D38" s="150"/>
      <c r="E38" s="151"/>
      <c r="F38" s="149"/>
      <c r="G38" s="150"/>
      <c r="H38" s="150"/>
      <c r="I38" s="150"/>
      <c r="J38" s="151"/>
      <c r="K38" s="142"/>
      <c r="L38" s="142"/>
      <c r="M38" s="105">
        <f>A①_管理部_入力!M38</f>
        <v>-50</v>
      </c>
      <c r="N38" s="105">
        <f>A①_管理部_入力!N38</f>
        <v>-50</v>
      </c>
      <c r="O38" s="105">
        <f>A①_管理部_入力!O38</f>
        <v>-50</v>
      </c>
      <c r="P38" s="105">
        <f>A①_管理部_入力!P38</f>
        <v>-50</v>
      </c>
      <c r="Q38" s="105">
        <f>A①_管理部_入力!Q38</f>
        <v>-50</v>
      </c>
      <c r="R38" s="105">
        <f>A①_管理部_入力!R38</f>
        <v>-50</v>
      </c>
      <c r="S38" s="102">
        <f>SUM(M38:R38)</f>
        <v>-300</v>
      </c>
      <c r="T38" s="102">
        <f>S36+S38</f>
        <v>-600</v>
      </c>
      <c r="U38" s="4"/>
    </row>
    <row r="39" spans="1:21" ht="21.65" customHeight="1" x14ac:dyDescent="0.55000000000000004">
      <c r="B39" s="155" t="s">
        <v>162</v>
      </c>
      <c r="C39" s="152" t="s">
        <v>137</v>
      </c>
      <c r="D39" s="153"/>
      <c r="E39" s="154"/>
      <c r="F39" s="166" t="s">
        <v>165</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1:21" ht="22.5" x14ac:dyDescent="0.55000000000000004">
      <c r="B40" s="141"/>
      <c r="C40" s="146"/>
      <c r="D40" s="147"/>
      <c r="E40" s="148"/>
      <c r="F40" s="146"/>
      <c r="G40" s="147"/>
      <c r="H40" s="147"/>
      <c r="I40" s="147"/>
      <c r="J40" s="148"/>
      <c r="K40" s="141"/>
      <c r="L40" s="141"/>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1:21" ht="23" thickBot="1" x14ac:dyDescent="0.6">
      <c r="B42" s="142"/>
      <c r="C42" s="149"/>
      <c r="D42" s="150"/>
      <c r="E42" s="151"/>
      <c r="F42" s="149"/>
      <c r="G42" s="150"/>
      <c r="H42" s="150"/>
      <c r="I42" s="150"/>
      <c r="J42" s="151"/>
      <c r="K42" s="142"/>
      <c r="L42" s="142"/>
      <c r="M42" s="105">
        <f>A①_管理部_入力!M42</f>
        <v>250</v>
      </c>
      <c r="N42" s="105">
        <f>A①_管理部_入力!N42</f>
        <v>250</v>
      </c>
      <c r="O42" s="105">
        <f>A①_管理部_入力!O42</f>
        <v>250</v>
      </c>
      <c r="P42" s="105">
        <f>A①_管理部_入力!P42</f>
        <v>250</v>
      </c>
      <c r="Q42" s="105">
        <f>A①_管理部_入力!Q42</f>
        <v>250</v>
      </c>
      <c r="R42" s="105">
        <f>A①_管理部_入力!R42</f>
        <v>250</v>
      </c>
      <c r="S42" s="102">
        <f>SUM(M42:R42)</f>
        <v>1500</v>
      </c>
      <c r="T42" s="102">
        <f>S40+S42</f>
        <v>3000</v>
      </c>
      <c r="U42" s="4"/>
    </row>
    <row r="43" spans="1:21" ht="21.65" customHeight="1" x14ac:dyDescent="0.55000000000000004">
      <c r="B43" s="141" t="s">
        <v>46</v>
      </c>
      <c r="C43" s="146" t="s">
        <v>119</v>
      </c>
      <c r="D43" s="147"/>
      <c r="E43" s="148"/>
      <c r="F43" s="180" t="s">
        <v>138</v>
      </c>
      <c r="G43" s="147"/>
      <c r="H43" s="147"/>
      <c r="I43" s="147"/>
      <c r="J43" s="148"/>
      <c r="K43" s="141" t="s">
        <v>21</v>
      </c>
      <c r="L43" s="141" t="s">
        <v>22</v>
      </c>
      <c r="M43" s="96" t="s">
        <v>5</v>
      </c>
      <c r="N43" s="96" t="s">
        <v>6</v>
      </c>
      <c r="O43" s="96" t="s">
        <v>7</v>
      </c>
      <c r="P43" s="96" t="s">
        <v>8</v>
      </c>
      <c r="Q43" s="96" t="s">
        <v>9</v>
      </c>
      <c r="R43" s="96" t="s">
        <v>10</v>
      </c>
      <c r="S43" s="96" t="s">
        <v>11</v>
      </c>
      <c r="T43" s="33"/>
      <c r="U43" s="4"/>
    </row>
    <row r="44" spans="1:21" ht="22.5" x14ac:dyDescent="0.55000000000000004">
      <c r="B44" s="141"/>
      <c r="C44" s="146"/>
      <c r="D44" s="147"/>
      <c r="E44" s="148"/>
      <c r="F44" s="146"/>
      <c r="G44" s="147"/>
      <c r="H44" s="147"/>
      <c r="I44" s="147"/>
      <c r="J44" s="148"/>
      <c r="K44" s="141"/>
      <c r="L44" s="14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1:21" ht="22.5" x14ac:dyDescent="0.55000000000000004">
      <c r="B46" s="176"/>
      <c r="C46" s="177"/>
      <c r="D46" s="178"/>
      <c r="E46" s="179"/>
      <c r="F46" s="177"/>
      <c r="G46" s="178"/>
      <c r="H46" s="178"/>
      <c r="I46" s="178"/>
      <c r="J46" s="179"/>
      <c r="K46" s="176"/>
      <c r="L46" s="17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43:B46"/>
    <mergeCell ref="C43:E46"/>
    <mergeCell ref="F43:J46"/>
    <mergeCell ref="K43:K46"/>
    <mergeCell ref="L43:L46"/>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第4-6問</v>
      </c>
      <c r="K2" s="181"/>
      <c r="L2" s="181"/>
      <c r="M2" s="40" t="str">
        <f>A①_営業部_入力!M2</f>
        <v>部門別月次予算PL（その４-6）</v>
      </c>
      <c r="N2" s="40"/>
      <c r="O2" s="40"/>
      <c r="P2" s="40"/>
      <c r="Q2" s="40"/>
      <c r="R2" s="40"/>
      <c r="S2" s="40"/>
      <c r="T2" s="7"/>
    </row>
    <row r="3" spans="2:20" ht="31.5" x14ac:dyDescent="1.05">
      <c r="B3" s="8"/>
      <c r="C3" s="30" t="s">
        <v>34</v>
      </c>
      <c r="D3" s="8"/>
      <c r="E3" s="8"/>
      <c r="F3" s="8"/>
      <c r="G3" s="30" t="s">
        <v>152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381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23" t="s">
        <v>67</v>
      </c>
      <c r="O20" s="124"/>
      <c r="P20" s="123" t="s">
        <v>68</v>
      </c>
      <c r="Q20" s="124"/>
      <c r="R20" s="134" t="s">
        <v>69</v>
      </c>
      <c r="S20" s="135"/>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167</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24</v>
      </c>
      <c r="D24" s="147"/>
      <c r="E24" s="148"/>
      <c r="F24" s="180" t="s">
        <v>159</v>
      </c>
      <c r="G24" s="147"/>
      <c r="H24" s="147"/>
      <c r="I24" s="147"/>
      <c r="J24" s="148"/>
      <c r="K24" s="141" t="s">
        <v>21</v>
      </c>
      <c r="L24" s="14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5">
        <f>A①_営業部_入力!M34</f>
        <v>16720</v>
      </c>
      <c r="N26" s="105">
        <f>A①_営業部_入力!N34</f>
        <v>18335</v>
      </c>
      <c r="O26" s="105">
        <f>A①_営業部_入力!O34</f>
        <v>20140</v>
      </c>
      <c r="P26" s="105">
        <f>A①_営業部_入力!P34</f>
        <v>22135</v>
      </c>
      <c r="Q26" s="105">
        <f>A①_営業部_入力!Q34</f>
        <v>24320</v>
      </c>
      <c r="R26" s="105">
        <f>A①_営業部_入力!R34</f>
        <v>26695</v>
      </c>
      <c r="S26" s="102">
        <f>SUM(M26:R26)</f>
        <v>128345</v>
      </c>
      <c r="T26" s="102">
        <f>S24+S26</f>
        <v>201495</v>
      </c>
      <c r="U26" s="4"/>
    </row>
    <row r="27" spans="2:21" ht="22.5" x14ac:dyDescent="0.55000000000000004">
      <c r="B27" s="155" t="s">
        <v>142</v>
      </c>
      <c r="C27" s="152" t="s">
        <v>169</v>
      </c>
      <c r="D27" s="153"/>
      <c r="E27" s="154"/>
      <c r="F27" s="166" t="s">
        <v>168</v>
      </c>
      <c r="G27" s="153"/>
      <c r="H27" s="153"/>
      <c r="I27" s="153"/>
      <c r="J27" s="154"/>
      <c r="K27" s="155" t="s">
        <v>21</v>
      </c>
      <c r="L27" s="155" t="s">
        <v>22</v>
      </c>
      <c r="M27" s="103" t="s">
        <v>5</v>
      </c>
      <c r="N27" s="103" t="s">
        <v>6</v>
      </c>
      <c r="O27" s="103" t="s">
        <v>7</v>
      </c>
      <c r="P27" s="103" t="s">
        <v>8</v>
      </c>
      <c r="Q27" s="103" t="s">
        <v>9</v>
      </c>
      <c r="R27" s="103" t="s">
        <v>10</v>
      </c>
      <c r="S27" s="103" t="s">
        <v>11</v>
      </c>
      <c r="T27" s="104"/>
      <c r="U27" s="4"/>
    </row>
    <row r="28" spans="2:21" ht="22.5" x14ac:dyDescent="0.55000000000000004">
      <c r="B28" s="141"/>
      <c r="C28" s="146"/>
      <c r="D28" s="147"/>
      <c r="E28" s="148"/>
      <c r="F28" s="146"/>
      <c r="G28" s="147"/>
      <c r="H28" s="147"/>
      <c r="I28" s="147"/>
      <c r="J28" s="148"/>
      <c r="K28" s="141"/>
      <c r="L28" s="141"/>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5">
        <f>A①_購買部_入力!M58</f>
        <v>17100</v>
      </c>
      <c r="N30" s="105">
        <f>A①_購買部_入力!N58</f>
        <v>17100</v>
      </c>
      <c r="O30" s="105">
        <f>A①_購買部_入力!O58</f>
        <v>17100</v>
      </c>
      <c r="P30" s="105">
        <f>A①_購買部_入力!P58</f>
        <v>17100</v>
      </c>
      <c r="Q30" s="105">
        <f>A①_購買部_入力!Q58</f>
        <v>17100</v>
      </c>
      <c r="R30" s="105">
        <f>A①_購買部_入力!R58</f>
        <v>17100</v>
      </c>
      <c r="S30" s="102">
        <f>SUM(M30:R30)</f>
        <v>102600</v>
      </c>
      <c r="T30" s="102">
        <f>S28+S30</f>
        <v>205200</v>
      </c>
      <c r="U30" s="4"/>
    </row>
    <row r="31" spans="2:21" ht="21.65" customHeight="1" x14ac:dyDescent="0.55000000000000004">
      <c r="B31" s="155" t="s">
        <v>142</v>
      </c>
      <c r="C31" s="152" t="s">
        <v>170</v>
      </c>
      <c r="D31" s="153"/>
      <c r="E31" s="154"/>
      <c r="F31" s="166" t="s">
        <v>168</v>
      </c>
      <c r="G31" s="153"/>
      <c r="H31" s="153"/>
      <c r="I31" s="153"/>
      <c r="J31" s="154"/>
      <c r="K31" s="155" t="s">
        <v>21</v>
      </c>
      <c r="L31" s="155" t="s">
        <v>22</v>
      </c>
      <c r="M31" s="103" t="s">
        <v>5</v>
      </c>
      <c r="N31" s="103" t="s">
        <v>6</v>
      </c>
      <c r="O31" s="103" t="s">
        <v>7</v>
      </c>
      <c r="P31" s="103" t="s">
        <v>8</v>
      </c>
      <c r="Q31" s="103" t="s">
        <v>9</v>
      </c>
      <c r="R31" s="103" t="s">
        <v>10</v>
      </c>
      <c r="S31" s="103" t="s">
        <v>11</v>
      </c>
      <c r="T31" s="104"/>
      <c r="U31" s="4"/>
    </row>
    <row r="32" spans="2:21" ht="22.5" x14ac:dyDescent="0.55000000000000004">
      <c r="B32" s="141"/>
      <c r="C32" s="146"/>
      <c r="D32" s="147"/>
      <c r="E32" s="148"/>
      <c r="F32" s="146"/>
      <c r="G32" s="147"/>
      <c r="H32" s="147"/>
      <c r="I32" s="147"/>
      <c r="J32" s="148"/>
      <c r="K32" s="141"/>
      <c r="L32" s="141"/>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5">
        <f>A①_購買部_入力!M62</f>
        <v>7068</v>
      </c>
      <c r="N34" s="105">
        <f>A①_購買部_入力!N62</f>
        <v>6099</v>
      </c>
      <c r="O34" s="105">
        <f>A①_購買部_入力!O62</f>
        <v>5016</v>
      </c>
      <c r="P34" s="105">
        <f>A①_購買部_入力!P62</f>
        <v>3819</v>
      </c>
      <c r="Q34" s="105">
        <f>A①_購買部_入力!Q62</f>
        <v>2508</v>
      </c>
      <c r="R34" s="105">
        <f>A①_購買部_入力!R62</f>
        <v>1083</v>
      </c>
      <c r="S34" s="102">
        <f>SUM(M34:R34)</f>
        <v>25593</v>
      </c>
      <c r="T34" s="102">
        <f>S32+S34</f>
        <v>84303</v>
      </c>
      <c r="U34" s="4"/>
    </row>
    <row r="35" spans="2:21" ht="21.65" customHeight="1" x14ac:dyDescent="0.55000000000000004">
      <c r="B35" s="155" t="s">
        <v>142</v>
      </c>
      <c r="C35" s="152" t="s">
        <v>156</v>
      </c>
      <c r="D35" s="153"/>
      <c r="E35" s="154"/>
      <c r="F35" s="166" t="s">
        <v>168</v>
      </c>
      <c r="G35" s="153"/>
      <c r="H35" s="153"/>
      <c r="I35" s="153"/>
      <c r="J35" s="154"/>
      <c r="K35" s="155" t="s">
        <v>21</v>
      </c>
      <c r="L35" s="155" t="s">
        <v>22</v>
      </c>
      <c r="M35" s="103" t="s">
        <v>5</v>
      </c>
      <c r="N35" s="103" t="s">
        <v>6</v>
      </c>
      <c r="O35" s="103" t="s">
        <v>7</v>
      </c>
      <c r="P35" s="103" t="s">
        <v>8</v>
      </c>
      <c r="Q35" s="103" t="s">
        <v>9</v>
      </c>
      <c r="R35" s="103" t="s">
        <v>10</v>
      </c>
      <c r="S35" s="103" t="s">
        <v>11</v>
      </c>
      <c r="T35" s="104"/>
      <c r="U35" s="4"/>
    </row>
    <row r="36" spans="2:21" ht="22.5" x14ac:dyDescent="0.55000000000000004">
      <c r="B36" s="141"/>
      <c r="C36" s="146"/>
      <c r="D36" s="147"/>
      <c r="E36" s="148"/>
      <c r="F36" s="146"/>
      <c r="G36" s="147"/>
      <c r="H36" s="147"/>
      <c r="I36" s="147"/>
      <c r="J36" s="148"/>
      <c r="K36" s="141"/>
      <c r="L36" s="141"/>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5">
        <f>M30-M34</f>
        <v>10032</v>
      </c>
      <c r="N38" s="105">
        <f t="shared" si="0"/>
        <v>11001</v>
      </c>
      <c r="O38" s="105">
        <f t="shared" si="0"/>
        <v>12084</v>
      </c>
      <c r="P38" s="105">
        <f t="shared" si="0"/>
        <v>13281</v>
      </c>
      <c r="Q38" s="105">
        <f t="shared" si="0"/>
        <v>14592</v>
      </c>
      <c r="R38" s="105">
        <f t="shared" si="0"/>
        <v>16017</v>
      </c>
      <c r="S38" s="102">
        <f>SUM(M38:R38)</f>
        <v>77007</v>
      </c>
      <c r="T38" s="102">
        <f>S36+S38</f>
        <v>120897</v>
      </c>
      <c r="U38" s="4"/>
    </row>
    <row r="39" spans="2:21" ht="21.65" customHeight="1" x14ac:dyDescent="0.55000000000000004">
      <c r="B39" s="155" t="s">
        <v>39</v>
      </c>
      <c r="C39" s="152" t="s">
        <v>78</v>
      </c>
      <c r="D39" s="153"/>
      <c r="E39" s="154"/>
      <c r="F39" s="166" t="s">
        <v>160</v>
      </c>
      <c r="G39" s="153"/>
      <c r="H39" s="153"/>
      <c r="I39" s="153"/>
      <c r="J39" s="154"/>
      <c r="K39" s="155" t="s">
        <v>21</v>
      </c>
      <c r="L39" s="155" t="s">
        <v>22</v>
      </c>
      <c r="M39" s="103" t="s">
        <v>5</v>
      </c>
      <c r="N39" s="103" t="s">
        <v>6</v>
      </c>
      <c r="O39" s="103" t="s">
        <v>7</v>
      </c>
      <c r="P39" s="103" t="s">
        <v>8</v>
      </c>
      <c r="Q39" s="103" t="s">
        <v>9</v>
      </c>
      <c r="R39" s="103" t="s">
        <v>10</v>
      </c>
      <c r="S39" s="103" t="s">
        <v>11</v>
      </c>
      <c r="T39" s="104"/>
      <c r="U39" s="4"/>
    </row>
    <row r="40" spans="2:21" ht="22.5" x14ac:dyDescent="0.55000000000000004">
      <c r="B40" s="141"/>
      <c r="C40" s="146"/>
      <c r="D40" s="147"/>
      <c r="E40" s="148"/>
      <c r="F40" s="146"/>
      <c r="G40" s="147"/>
      <c r="H40" s="147"/>
      <c r="I40" s="147"/>
      <c r="J40" s="148"/>
      <c r="K40" s="141"/>
      <c r="L40" s="141"/>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5">
        <f>A①_営業部_入力!M50</f>
        <v>1672</v>
      </c>
      <c r="N42" s="105">
        <f>A①_営業部_入力!N50</f>
        <v>1834</v>
      </c>
      <c r="O42" s="105">
        <f>A①_営業部_入力!O50</f>
        <v>2014</v>
      </c>
      <c r="P42" s="105">
        <f>A①_営業部_入力!P50</f>
        <v>2214</v>
      </c>
      <c r="Q42" s="105">
        <f>A①_営業部_入力!Q50</f>
        <v>2432</v>
      </c>
      <c r="R42" s="105">
        <f>A①_営業部_入力!R50</f>
        <v>2670</v>
      </c>
      <c r="S42" s="102">
        <f>SUM(M42:R42)</f>
        <v>12836</v>
      </c>
      <c r="T42" s="102">
        <f>S40+S42</f>
        <v>20152</v>
      </c>
      <c r="U42" s="4"/>
    </row>
    <row r="43" spans="2:21" ht="22.5" x14ac:dyDescent="0.55000000000000004">
      <c r="B43" s="155" t="s">
        <v>44</v>
      </c>
      <c r="C43" s="152" t="s">
        <v>80</v>
      </c>
      <c r="D43" s="153"/>
      <c r="E43" s="154"/>
      <c r="F43" s="166" t="s">
        <v>143</v>
      </c>
      <c r="G43" s="153"/>
      <c r="H43" s="153"/>
      <c r="I43" s="153"/>
      <c r="J43" s="154"/>
      <c r="K43" s="155" t="s">
        <v>21</v>
      </c>
      <c r="L43" s="155" t="s">
        <v>22</v>
      </c>
      <c r="M43" s="103" t="s">
        <v>5</v>
      </c>
      <c r="N43" s="103" t="s">
        <v>6</v>
      </c>
      <c r="O43" s="103" t="s">
        <v>7</v>
      </c>
      <c r="P43" s="103" t="s">
        <v>8</v>
      </c>
      <c r="Q43" s="103" t="s">
        <v>9</v>
      </c>
      <c r="R43" s="103" t="s">
        <v>10</v>
      </c>
      <c r="S43" s="103" t="s">
        <v>11</v>
      </c>
      <c r="T43" s="104"/>
      <c r="U43" s="4"/>
    </row>
    <row r="44" spans="2:21" ht="22.5" x14ac:dyDescent="0.55000000000000004">
      <c r="B44" s="141"/>
      <c r="C44" s="146"/>
      <c r="D44" s="147"/>
      <c r="E44" s="148"/>
      <c r="F44" s="146"/>
      <c r="G44" s="147"/>
      <c r="H44" s="147"/>
      <c r="I44" s="147"/>
      <c r="J44" s="148"/>
      <c r="K44" s="141"/>
      <c r="L44" s="141"/>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2">
        <f t="shared" ref="M46:R46" si="2">M38+M42</f>
        <v>11704</v>
      </c>
      <c r="N46" s="102">
        <f t="shared" si="2"/>
        <v>12835</v>
      </c>
      <c r="O46" s="102">
        <f t="shared" si="2"/>
        <v>14098</v>
      </c>
      <c r="P46" s="102">
        <f t="shared" si="2"/>
        <v>15495</v>
      </c>
      <c r="Q46" s="102">
        <f t="shared" si="2"/>
        <v>17024</v>
      </c>
      <c r="R46" s="102">
        <f t="shared" si="2"/>
        <v>18687</v>
      </c>
      <c r="S46" s="102">
        <f>SUM(M46:R46)</f>
        <v>89843</v>
      </c>
      <c r="T46" s="102">
        <f>S44+S46</f>
        <v>141049</v>
      </c>
      <c r="U46" s="4"/>
    </row>
    <row r="47" spans="2:21" ht="22.5" x14ac:dyDescent="0.55000000000000004">
      <c r="B47" s="155" t="s">
        <v>45</v>
      </c>
      <c r="C47" s="152" t="s">
        <v>83</v>
      </c>
      <c r="D47" s="153"/>
      <c r="E47" s="154"/>
      <c r="F47" s="166" t="s">
        <v>144</v>
      </c>
      <c r="G47" s="153"/>
      <c r="H47" s="153"/>
      <c r="I47" s="153"/>
      <c r="J47" s="154"/>
      <c r="K47" s="155" t="s">
        <v>21</v>
      </c>
      <c r="L47" s="155" t="s">
        <v>22</v>
      </c>
      <c r="M47" s="103" t="s">
        <v>5</v>
      </c>
      <c r="N47" s="103" t="s">
        <v>6</v>
      </c>
      <c r="O47" s="103" t="s">
        <v>7</v>
      </c>
      <c r="P47" s="103" t="s">
        <v>8</v>
      </c>
      <c r="Q47" s="103" t="s">
        <v>9</v>
      </c>
      <c r="R47" s="103" t="s">
        <v>10</v>
      </c>
      <c r="S47" s="103" t="s">
        <v>11</v>
      </c>
      <c r="T47" s="104"/>
      <c r="U47" s="4"/>
    </row>
    <row r="48" spans="2:21" ht="22.5" x14ac:dyDescent="0.55000000000000004">
      <c r="B48" s="141"/>
      <c r="C48" s="146"/>
      <c r="D48" s="147"/>
      <c r="E48" s="148"/>
      <c r="F48" s="146"/>
      <c r="G48" s="147"/>
      <c r="H48" s="147"/>
      <c r="I48" s="147"/>
      <c r="J48" s="148"/>
      <c r="K48" s="141"/>
      <c r="L48" s="141"/>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2">
        <f t="shared" ref="M50:R50" si="4">M26-M46</f>
        <v>5016</v>
      </c>
      <c r="N50" s="102">
        <f t="shared" si="4"/>
        <v>5500</v>
      </c>
      <c r="O50" s="102">
        <f t="shared" si="4"/>
        <v>6042</v>
      </c>
      <c r="P50" s="102">
        <f t="shared" si="4"/>
        <v>6640</v>
      </c>
      <c r="Q50" s="102">
        <f t="shared" si="4"/>
        <v>7296</v>
      </c>
      <c r="R50" s="102">
        <f t="shared" si="4"/>
        <v>8008</v>
      </c>
      <c r="S50" s="102">
        <f>SUM(M50:R50)</f>
        <v>38502</v>
      </c>
      <c r="T50" s="102">
        <f>S48+S50</f>
        <v>60446</v>
      </c>
      <c r="U50" s="4"/>
    </row>
    <row r="51" spans="2:21" ht="21.65" customHeight="1" x14ac:dyDescent="0.55000000000000004">
      <c r="B51" s="155" t="s">
        <v>46</v>
      </c>
      <c r="C51" s="152" t="s">
        <v>85</v>
      </c>
      <c r="D51" s="153"/>
      <c r="E51" s="154"/>
      <c r="F51" s="166" t="s">
        <v>145</v>
      </c>
      <c r="G51" s="153"/>
      <c r="H51" s="153"/>
      <c r="I51" s="153"/>
      <c r="J51" s="154"/>
      <c r="K51" s="155"/>
      <c r="L51" s="155" t="s">
        <v>74</v>
      </c>
      <c r="M51" s="103" t="s">
        <v>5</v>
      </c>
      <c r="N51" s="103" t="s">
        <v>6</v>
      </c>
      <c r="O51" s="103" t="s">
        <v>7</v>
      </c>
      <c r="P51" s="103" t="s">
        <v>8</v>
      </c>
      <c r="Q51" s="103" t="s">
        <v>9</v>
      </c>
      <c r="R51" s="103" t="s">
        <v>10</v>
      </c>
      <c r="S51" s="103" t="s">
        <v>11</v>
      </c>
      <c r="T51" s="104"/>
      <c r="U51" s="4"/>
    </row>
    <row r="52" spans="2:21" ht="22.5" x14ac:dyDescent="0.55000000000000004">
      <c r="B52" s="141"/>
      <c r="C52" s="146"/>
      <c r="D52" s="147"/>
      <c r="E52" s="148"/>
      <c r="F52" s="146"/>
      <c r="G52" s="147"/>
      <c r="H52" s="147"/>
      <c r="I52" s="147"/>
      <c r="J52" s="148"/>
      <c r="K52" s="141"/>
      <c r="L52" s="141"/>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6">
        <f>ROUND(M50/M$26*100,0)</f>
        <v>30</v>
      </c>
      <c r="N54" s="106">
        <f t="shared" ref="N54:T54" si="6">ROUND(N50/N$26*100,0)</f>
        <v>30</v>
      </c>
      <c r="O54" s="106">
        <f t="shared" si="6"/>
        <v>30</v>
      </c>
      <c r="P54" s="106">
        <f t="shared" si="6"/>
        <v>30</v>
      </c>
      <c r="Q54" s="106">
        <f t="shared" si="6"/>
        <v>30</v>
      </c>
      <c r="R54" s="106">
        <f t="shared" si="6"/>
        <v>30</v>
      </c>
      <c r="S54" s="106">
        <f t="shared" si="6"/>
        <v>30</v>
      </c>
      <c r="T54" s="106">
        <f t="shared" si="6"/>
        <v>30</v>
      </c>
      <c r="U54" s="4"/>
    </row>
    <row r="55" spans="2:21" ht="21.65" customHeight="1" x14ac:dyDescent="0.55000000000000004">
      <c r="B55" s="155" t="s">
        <v>146</v>
      </c>
      <c r="C55" s="152" t="s">
        <v>72</v>
      </c>
      <c r="D55" s="153"/>
      <c r="E55" s="154"/>
      <c r="F55" s="166" t="s">
        <v>171</v>
      </c>
      <c r="G55" s="153"/>
      <c r="H55" s="153"/>
      <c r="I55" s="153"/>
      <c r="J55" s="154"/>
      <c r="K55" s="155" t="s">
        <v>21</v>
      </c>
      <c r="L55" s="155" t="s">
        <v>22</v>
      </c>
      <c r="M55" s="103" t="s">
        <v>5</v>
      </c>
      <c r="N55" s="103" t="s">
        <v>6</v>
      </c>
      <c r="O55" s="103" t="s">
        <v>7</v>
      </c>
      <c r="P55" s="103" t="s">
        <v>8</v>
      </c>
      <c r="Q55" s="103" t="s">
        <v>9</v>
      </c>
      <c r="R55" s="103" t="s">
        <v>10</v>
      </c>
      <c r="S55" s="103" t="s">
        <v>11</v>
      </c>
      <c r="T55" s="104"/>
      <c r="U55" s="4"/>
    </row>
    <row r="56" spans="2:21" ht="22.5" x14ac:dyDescent="0.55000000000000004">
      <c r="B56" s="141"/>
      <c r="C56" s="146"/>
      <c r="D56" s="147"/>
      <c r="E56" s="148"/>
      <c r="F56" s="146"/>
      <c r="G56" s="147"/>
      <c r="H56" s="147"/>
      <c r="I56" s="147"/>
      <c r="J56" s="148"/>
      <c r="K56" s="141"/>
      <c r="L56" s="141"/>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5">
        <f>A①_営業部_入力!M66+A①_購買部_入力!M74+A①_管理部_入力!M26</f>
        <v>3300</v>
      </c>
      <c r="N58" s="105">
        <f>A①_営業部_入力!N66+A①_購買部_入力!N74+A①_管理部_入力!N26</f>
        <v>3300</v>
      </c>
      <c r="O58" s="105">
        <f>A①_営業部_入力!O66+A①_購買部_入力!O74+A①_管理部_入力!O26</f>
        <v>3300</v>
      </c>
      <c r="P58" s="105">
        <f>A①_営業部_入力!P66+A①_購買部_入力!P74+A①_管理部_入力!P26</f>
        <v>3300</v>
      </c>
      <c r="Q58" s="105">
        <f>A①_営業部_入力!Q66+A①_購買部_入力!Q74+A①_管理部_入力!Q26</f>
        <v>3300</v>
      </c>
      <c r="R58" s="105">
        <f>A①_営業部_入力!R66+A①_購買部_入力!R74+A①_管理部_入力!R26</f>
        <v>3300</v>
      </c>
      <c r="S58" s="102">
        <f>SUM(M58:R58)</f>
        <v>19800</v>
      </c>
      <c r="T58" s="102">
        <f>S56+S58</f>
        <v>39600</v>
      </c>
      <c r="U58" s="4"/>
    </row>
    <row r="59" spans="2:21" ht="21.65" customHeight="1" x14ac:dyDescent="0.55000000000000004">
      <c r="B59" s="155" t="s">
        <v>147</v>
      </c>
      <c r="C59" s="152" t="s">
        <v>90</v>
      </c>
      <c r="D59" s="153"/>
      <c r="E59" s="154"/>
      <c r="F59" s="166" t="s">
        <v>171</v>
      </c>
      <c r="G59" s="153"/>
      <c r="H59" s="153"/>
      <c r="I59" s="153"/>
      <c r="J59" s="154"/>
      <c r="K59" s="155" t="s">
        <v>21</v>
      </c>
      <c r="L59" s="155" t="s">
        <v>22</v>
      </c>
      <c r="M59" s="103" t="s">
        <v>5</v>
      </c>
      <c r="N59" s="103" t="s">
        <v>6</v>
      </c>
      <c r="O59" s="103" t="s">
        <v>7</v>
      </c>
      <c r="P59" s="103" t="s">
        <v>8</v>
      </c>
      <c r="Q59" s="103" t="s">
        <v>9</v>
      </c>
      <c r="R59" s="103" t="s">
        <v>10</v>
      </c>
      <c r="S59" s="103" t="s">
        <v>11</v>
      </c>
      <c r="T59" s="104"/>
      <c r="U59" s="4"/>
    </row>
    <row r="60" spans="2:21" ht="22.5" x14ac:dyDescent="0.55000000000000004">
      <c r="B60" s="141"/>
      <c r="C60" s="146"/>
      <c r="D60" s="147"/>
      <c r="E60" s="148"/>
      <c r="F60" s="146"/>
      <c r="G60" s="147"/>
      <c r="H60" s="147"/>
      <c r="I60" s="147"/>
      <c r="J60" s="148"/>
      <c r="K60" s="141"/>
      <c r="L60" s="141"/>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5">
        <f>A①_営業部_入力!M70+A①_購買部_入力!M78+A①_管理部_入力!M30</f>
        <v>500</v>
      </c>
      <c r="N62" s="105">
        <f>A①_営業部_入力!N70+A①_購買部_入力!N78+A①_管理部_入力!N30</f>
        <v>500</v>
      </c>
      <c r="O62" s="105">
        <f>A①_営業部_入力!O70+A①_購買部_入力!O78+A①_管理部_入力!O30</f>
        <v>500</v>
      </c>
      <c r="P62" s="105">
        <f>A①_営業部_入力!P70+A①_購買部_入力!P78+A①_管理部_入力!P30</f>
        <v>500</v>
      </c>
      <c r="Q62" s="105">
        <f>A①_営業部_入力!Q70+A①_購買部_入力!Q78+A①_管理部_入力!Q30</f>
        <v>500</v>
      </c>
      <c r="R62" s="105">
        <f>A①_営業部_入力!R70+A①_購買部_入力!R78+A①_管理部_入力!R30</f>
        <v>500</v>
      </c>
      <c r="S62" s="102">
        <f>SUM(M62:R62)</f>
        <v>3000</v>
      </c>
      <c r="T62" s="102">
        <f>S60+S62</f>
        <v>6000</v>
      </c>
      <c r="U62" s="4"/>
    </row>
    <row r="63" spans="2:21" ht="22.5" x14ac:dyDescent="0.55000000000000004">
      <c r="B63" s="155" t="s">
        <v>82</v>
      </c>
      <c r="C63" s="152" t="s">
        <v>91</v>
      </c>
      <c r="D63" s="153"/>
      <c r="E63" s="154"/>
      <c r="F63" s="166" t="s">
        <v>148</v>
      </c>
      <c r="G63" s="153"/>
      <c r="H63" s="153"/>
      <c r="I63" s="153"/>
      <c r="J63" s="154"/>
      <c r="K63" s="155" t="s">
        <v>21</v>
      </c>
      <c r="L63" s="155" t="s">
        <v>22</v>
      </c>
      <c r="M63" s="103" t="s">
        <v>5</v>
      </c>
      <c r="N63" s="103" t="s">
        <v>6</v>
      </c>
      <c r="O63" s="103" t="s">
        <v>7</v>
      </c>
      <c r="P63" s="103" t="s">
        <v>8</v>
      </c>
      <c r="Q63" s="103" t="s">
        <v>9</v>
      </c>
      <c r="R63" s="103" t="s">
        <v>10</v>
      </c>
      <c r="S63" s="103" t="s">
        <v>11</v>
      </c>
      <c r="T63" s="104"/>
      <c r="U63" s="4"/>
    </row>
    <row r="64" spans="2:21" ht="22.5" x14ac:dyDescent="0.55000000000000004">
      <c r="B64" s="141"/>
      <c r="C64" s="146"/>
      <c r="D64" s="147"/>
      <c r="E64" s="148"/>
      <c r="F64" s="146"/>
      <c r="G64" s="147"/>
      <c r="H64" s="147"/>
      <c r="I64" s="147"/>
      <c r="J64" s="148"/>
      <c r="K64" s="141"/>
      <c r="L64" s="141"/>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1:21" ht="23" thickBot="1" x14ac:dyDescent="0.6">
      <c r="B66" s="142"/>
      <c r="C66" s="149"/>
      <c r="D66" s="150"/>
      <c r="E66" s="151"/>
      <c r="F66" s="149"/>
      <c r="G66" s="150"/>
      <c r="H66" s="150"/>
      <c r="I66" s="150"/>
      <c r="J66" s="151"/>
      <c r="K66" s="142"/>
      <c r="L66" s="142"/>
      <c r="M66" s="102">
        <f>M58+M62</f>
        <v>3800</v>
      </c>
      <c r="N66" s="102">
        <f t="shared" si="7"/>
        <v>3800</v>
      </c>
      <c r="O66" s="102">
        <f t="shared" si="7"/>
        <v>3800</v>
      </c>
      <c r="P66" s="102">
        <f t="shared" si="7"/>
        <v>3800</v>
      </c>
      <c r="Q66" s="102">
        <f t="shared" si="7"/>
        <v>3800</v>
      </c>
      <c r="R66" s="102">
        <f t="shared" si="7"/>
        <v>3800</v>
      </c>
      <c r="S66" s="102">
        <f>SUM(M66:R66)</f>
        <v>22800</v>
      </c>
      <c r="T66" s="102">
        <f>S64+S66</f>
        <v>45600</v>
      </c>
      <c r="U66" s="4"/>
    </row>
    <row r="67" spans="1:21" ht="22.5" x14ac:dyDescent="0.55000000000000004">
      <c r="B67" s="155" t="s">
        <v>149</v>
      </c>
      <c r="C67" s="152" t="s">
        <v>93</v>
      </c>
      <c r="D67" s="153"/>
      <c r="E67" s="154"/>
      <c r="F67" s="166" t="s">
        <v>150</v>
      </c>
      <c r="G67" s="153"/>
      <c r="H67" s="153"/>
      <c r="I67" s="153"/>
      <c r="J67" s="154"/>
      <c r="K67" s="155" t="s">
        <v>21</v>
      </c>
      <c r="L67" s="155" t="s">
        <v>22</v>
      </c>
      <c r="M67" s="103" t="s">
        <v>5</v>
      </c>
      <c r="N67" s="103" t="s">
        <v>6</v>
      </c>
      <c r="O67" s="103" t="s">
        <v>7</v>
      </c>
      <c r="P67" s="103" t="s">
        <v>8</v>
      </c>
      <c r="Q67" s="103" t="s">
        <v>9</v>
      </c>
      <c r="R67" s="103" t="s">
        <v>10</v>
      </c>
      <c r="S67" s="103" t="s">
        <v>11</v>
      </c>
      <c r="T67" s="104"/>
      <c r="U67" s="4"/>
    </row>
    <row r="68" spans="1:21" ht="22.5" x14ac:dyDescent="0.55000000000000004">
      <c r="B68" s="141"/>
      <c r="C68" s="146"/>
      <c r="D68" s="147"/>
      <c r="E68" s="148"/>
      <c r="F68" s="146"/>
      <c r="G68" s="147"/>
      <c r="H68" s="147"/>
      <c r="I68" s="147"/>
      <c r="J68" s="148"/>
      <c r="K68" s="141"/>
      <c r="L68" s="141"/>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1:21" ht="23" thickBot="1" x14ac:dyDescent="0.6">
      <c r="B70" s="142"/>
      <c r="C70" s="149"/>
      <c r="D70" s="150"/>
      <c r="E70" s="151"/>
      <c r="F70" s="149"/>
      <c r="G70" s="150"/>
      <c r="H70" s="150"/>
      <c r="I70" s="150"/>
      <c r="J70" s="151"/>
      <c r="K70" s="142"/>
      <c r="L70" s="142"/>
      <c r="M70" s="102">
        <f>M50-M66</f>
        <v>1216</v>
      </c>
      <c r="N70" s="102">
        <f t="shared" si="8"/>
        <v>1700</v>
      </c>
      <c r="O70" s="102">
        <f t="shared" si="8"/>
        <v>2242</v>
      </c>
      <c r="P70" s="102">
        <f t="shared" si="8"/>
        <v>2840</v>
      </c>
      <c r="Q70" s="102">
        <f t="shared" si="8"/>
        <v>3496</v>
      </c>
      <c r="R70" s="102">
        <f t="shared" si="8"/>
        <v>4208</v>
      </c>
      <c r="S70" s="102">
        <f>SUM(M70:R70)</f>
        <v>15702</v>
      </c>
      <c r="T70" s="102">
        <f>S68+S70</f>
        <v>14846</v>
      </c>
      <c r="U70" s="4"/>
    </row>
    <row r="71" spans="1:21" ht="22.5" x14ac:dyDescent="0.55000000000000004">
      <c r="B71" s="155" t="s">
        <v>88</v>
      </c>
      <c r="C71" s="152" t="s">
        <v>94</v>
      </c>
      <c r="D71" s="153"/>
      <c r="E71" s="154"/>
      <c r="F71" s="166" t="s">
        <v>151</v>
      </c>
      <c r="G71" s="153"/>
      <c r="H71" s="153"/>
      <c r="I71" s="153"/>
      <c r="J71" s="154"/>
      <c r="K71" s="155"/>
      <c r="L71" s="155" t="s">
        <v>74</v>
      </c>
      <c r="M71" s="103" t="s">
        <v>5</v>
      </c>
      <c r="N71" s="103" t="s">
        <v>6</v>
      </c>
      <c r="O71" s="103" t="s">
        <v>7</v>
      </c>
      <c r="P71" s="103" t="s">
        <v>8</v>
      </c>
      <c r="Q71" s="103" t="s">
        <v>9</v>
      </c>
      <c r="R71" s="103" t="s">
        <v>10</v>
      </c>
      <c r="S71" s="103" t="s">
        <v>11</v>
      </c>
      <c r="T71" s="104"/>
      <c r="U71" s="4"/>
    </row>
    <row r="72" spans="1:21" ht="22.5" x14ac:dyDescent="0.55000000000000004">
      <c r="B72" s="141"/>
      <c r="C72" s="146"/>
      <c r="D72" s="147"/>
      <c r="E72" s="148"/>
      <c r="F72" s="146"/>
      <c r="G72" s="147"/>
      <c r="H72" s="147"/>
      <c r="I72" s="147"/>
      <c r="J72" s="148"/>
      <c r="K72" s="141"/>
      <c r="L72" s="141"/>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1:21" ht="23" thickBot="1" x14ac:dyDescent="0.6">
      <c r="B74" s="142"/>
      <c r="C74" s="149"/>
      <c r="D74" s="150"/>
      <c r="E74" s="151"/>
      <c r="F74" s="149"/>
      <c r="G74" s="150"/>
      <c r="H74" s="150"/>
      <c r="I74" s="150"/>
      <c r="J74" s="151"/>
      <c r="K74" s="142"/>
      <c r="L74" s="142"/>
      <c r="M74" s="106">
        <f>ROUND(M70/M$26*100,1)</f>
        <v>7.3</v>
      </c>
      <c r="N74" s="106">
        <f t="shared" ref="N74:T74" si="10">ROUND(N70/N$26*100,1)</f>
        <v>9.3000000000000007</v>
      </c>
      <c r="O74" s="106">
        <f t="shared" si="10"/>
        <v>11.1</v>
      </c>
      <c r="P74" s="106">
        <f t="shared" si="10"/>
        <v>12.8</v>
      </c>
      <c r="Q74" s="106">
        <f t="shared" si="10"/>
        <v>14.4</v>
      </c>
      <c r="R74" s="106">
        <f t="shared" si="10"/>
        <v>15.8</v>
      </c>
      <c r="S74" s="106">
        <f t="shared" si="10"/>
        <v>12.2</v>
      </c>
      <c r="T74" s="106">
        <f t="shared" si="10"/>
        <v>7.4</v>
      </c>
      <c r="U74" s="4"/>
    </row>
    <row r="75" spans="1:21" ht="22.5" x14ac:dyDescent="0.55000000000000004">
      <c r="A75" s="4"/>
      <c r="B75" s="155" t="s">
        <v>108</v>
      </c>
      <c r="C75" s="152" t="s">
        <v>179</v>
      </c>
      <c r="D75" s="153"/>
      <c r="E75" s="154"/>
      <c r="F75" s="166" t="s">
        <v>165</v>
      </c>
      <c r="G75" s="153"/>
      <c r="H75" s="153"/>
      <c r="I75" s="153"/>
      <c r="J75" s="154"/>
      <c r="K75" s="155" t="s">
        <v>21</v>
      </c>
      <c r="L75" s="155" t="s">
        <v>22</v>
      </c>
      <c r="M75" s="103" t="s">
        <v>5</v>
      </c>
      <c r="N75" s="103" t="s">
        <v>6</v>
      </c>
      <c r="O75" s="103" t="s">
        <v>7</v>
      </c>
      <c r="P75" s="103" t="s">
        <v>8</v>
      </c>
      <c r="Q75" s="103" t="s">
        <v>9</v>
      </c>
      <c r="R75" s="103" t="s">
        <v>10</v>
      </c>
      <c r="S75" s="103" t="s">
        <v>11</v>
      </c>
      <c r="T75" s="104"/>
      <c r="U75" s="4"/>
    </row>
    <row r="76" spans="1:21" ht="22.5" x14ac:dyDescent="0.55000000000000004">
      <c r="B76" s="141"/>
      <c r="C76" s="146"/>
      <c r="D76" s="147"/>
      <c r="E76" s="148"/>
      <c r="F76" s="146"/>
      <c r="G76" s="147"/>
      <c r="H76" s="147"/>
      <c r="I76" s="147"/>
      <c r="J76" s="148"/>
      <c r="K76" s="141"/>
      <c r="L76" s="141"/>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row>
    <row r="78" spans="1:21" ht="23" thickBot="1" x14ac:dyDescent="0.6">
      <c r="B78" s="142"/>
      <c r="C78" s="149"/>
      <c r="D78" s="150"/>
      <c r="E78" s="151"/>
      <c r="F78" s="149"/>
      <c r="G78" s="150"/>
      <c r="H78" s="150"/>
      <c r="I78" s="150"/>
      <c r="J78" s="151"/>
      <c r="K78" s="142"/>
      <c r="L78" s="142"/>
      <c r="M78" s="105">
        <f>-A②_管理部_出力!M38</f>
        <v>50</v>
      </c>
      <c r="N78" s="105">
        <f>-A②_管理部_出力!N38</f>
        <v>50</v>
      </c>
      <c r="O78" s="105">
        <f>-A②_管理部_出力!O38</f>
        <v>50</v>
      </c>
      <c r="P78" s="105">
        <f>-A②_管理部_出力!P38</f>
        <v>50</v>
      </c>
      <c r="Q78" s="105">
        <f>-A②_管理部_出力!Q38</f>
        <v>50</v>
      </c>
      <c r="R78" s="105">
        <f>-A②_管理部_出力!R38</f>
        <v>50</v>
      </c>
      <c r="S78" s="102">
        <f>SUM(M78:R78)</f>
        <v>300</v>
      </c>
      <c r="T78" s="102">
        <f>S76+S78</f>
        <v>600</v>
      </c>
    </row>
    <row r="79" spans="1:21" ht="22.5" x14ac:dyDescent="0.55000000000000004">
      <c r="B79" s="155" t="s">
        <v>173</v>
      </c>
      <c r="C79" s="152" t="s">
        <v>180</v>
      </c>
      <c r="D79" s="153"/>
      <c r="E79" s="154"/>
      <c r="F79" s="166" t="s">
        <v>165</v>
      </c>
      <c r="G79" s="153"/>
      <c r="H79" s="153"/>
      <c r="I79" s="153"/>
      <c r="J79" s="154"/>
      <c r="K79" s="155" t="s">
        <v>21</v>
      </c>
      <c r="L79" s="155" t="s">
        <v>22</v>
      </c>
      <c r="M79" s="103" t="s">
        <v>5</v>
      </c>
      <c r="N79" s="103" t="s">
        <v>6</v>
      </c>
      <c r="O79" s="103" t="s">
        <v>7</v>
      </c>
      <c r="P79" s="103" t="s">
        <v>8</v>
      </c>
      <c r="Q79" s="103" t="s">
        <v>9</v>
      </c>
      <c r="R79" s="103" t="s">
        <v>10</v>
      </c>
      <c r="S79" s="103" t="s">
        <v>11</v>
      </c>
      <c r="T79" s="104"/>
    </row>
    <row r="80" spans="1:21" ht="22.5" x14ac:dyDescent="0.55000000000000004">
      <c r="B80" s="141"/>
      <c r="C80" s="146"/>
      <c r="D80" s="147"/>
      <c r="E80" s="148"/>
      <c r="F80" s="146"/>
      <c r="G80" s="147"/>
      <c r="H80" s="147"/>
      <c r="I80" s="147"/>
      <c r="J80" s="148"/>
      <c r="K80" s="141"/>
      <c r="L80" s="141"/>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row>
    <row r="82" spans="2:20" ht="23" thickBot="1" x14ac:dyDescent="0.6">
      <c r="B82" s="142"/>
      <c r="C82" s="149"/>
      <c r="D82" s="150"/>
      <c r="E82" s="151"/>
      <c r="F82" s="149"/>
      <c r="G82" s="150"/>
      <c r="H82" s="150"/>
      <c r="I82" s="150"/>
      <c r="J82" s="151"/>
      <c r="K82" s="142"/>
      <c r="L82" s="142"/>
      <c r="M82" s="105">
        <f>A②_管理部_出力!M42</f>
        <v>250</v>
      </c>
      <c r="N82" s="105">
        <f>A②_管理部_出力!N42</f>
        <v>250</v>
      </c>
      <c r="O82" s="105">
        <f>A②_管理部_出力!O42</f>
        <v>250</v>
      </c>
      <c r="P82" s="105">
        <f>A②_管理部_出力!P42</f>
        <v>250</v>
      </c>
      <c r="Q82" s="105">
        <f>A②_管理部_出力!Q42</f>
        <v>250</v>
      </c>
      <c r="R82" s="105">
        <f>A②_管理部_出力!R42</f>
        <v>250</v>
      </c>
      <c r="S82" s="102">
        <f>SUM(M82:R82)</f>
        <v>1500</v>
      </c>
      <c r="T82" s="102">
        <f>S80+S82</f>
        <v>3000</v>
      </c>
    </row>
    <row r="83" spans="2:20" ht="22.5" x14ac:dyDescent="0.55000000000000004">
      <c r="B83" s="155" t="s">
        <v>111</v>
      </c>
      <c r="C83" s="152" t="s">
        <v>174</v>
      </c>
      <c r="D83" s="153"/>
      <c r="E83" s="154"/>
      <c r="F83" s="166" t="s">
        <v>176</v>
      </c>
      <c r="G83" s="153"/>
      <c r="H83" s="153"/>
      <c r="I83" s="153"/>
      <c r="J83" s="154"/>
      <c r="K83" s="155" t="s">
        <v>21</v>
      </c>
      <c r="L83" s="155" t="s">
        <v>22</v>
      </c>
      <c r="M83" s="103" t="s">
        <v>5</v>
      </c>
      <c r="N83" s="103" t="s">
        <v>6</v>
      </c>
      <c r="O83" s="103" t="s">
        <v>7</v>
      </c>
      <c r="P83" s="103" t="s">
        <v>8</v>
      </c>
      <c r="Q83" s="103" t="s">
        <v>9</v>
      </c>
      <c r="R83" s="103" t="s">
        <v>10</v>
      </c>
      <c r="S83" s="103" t="s">
        <v>11</v>
      </c>
      <c r="T83" s="104"/>
    </row>
    <row r="84" spans="2:20" ht="22.5" x14ac:dyDescent="0.55000000000000004">
      <c r="B84" s="141"/>
      <c r="C84" s="146"/>
      <c r="D84" s="147"/>
      <c r="E84" s="148"/>
      <c r="F84" s="146"/>
      <c r="G84" s="147"/>
      <c r="H84" s="147"/>
      <c r="I84" s="147"/>
      <c r="J84" s="148"/>
      <c r="K84" s="141"/>
      <c r="L84" s="141"/>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41"/>
      <c r="C85" s="146"/>
      <c r="D85" s="147"/>
      <c r="E85" s="148"/>
      <c r="F85" s="146"/>
      <c r="G85" s="147"/>
      <c r="H85" s="147"/>
      <c r="I85" s="147"/>
      <c r="J85" s="148"/>
      <c r="K85" s="141"/>
      <c r="L85" s="141"/>
      <c r="M85" s="45" t="s">
        <v>13</v>
      </c>
      <c r="N85" s="45" t="s">
        <v>14</v>
      </c>
      <c r="O85" s="45" t="s">
        <v>15</v>
      </c>
      <c r="P85" s="45" t="s">
        <v>16</v>
      </c>
      <c r="Q85" s="45" t="s">
        <v>17</v>
      </c>
      <c r="R85" s="45" t="s">
        <v>18</v>
      </c>
      <c r="S85" s="45" t="s">
        <v>19</v>
      </c>
      <c r="T85" s="45" t="s">
        <v>20</v>
      </c>
    </row>
    <row r="86" spans="2:20" ht="23" thickBot="1" x14ac:dyDescent="0.6">
      <c r="B86" s="142"/>
      <c r="C86" s="149"/>
      <c r="D86" s="150"/>
      <c r="E86" s="151"/>
      <c r="F86" s="149"/>
      <c r="G86" s="150"/>
      <c r="H86" s="150"/>
      <c r="I86" s="150"/>
      <c r="J86" s="151"/>
      <c r="K86" s="142"/>
      <c r="L86" s="142"/>
      <c r="M86" s="102">
        <f>M70+M78-M82</f>
        <v>1016</v>
      </c>
      <c r="N86" s="102">
        <f t="shared" si="11"/>
        <v>1500</v>
      </c>
      <c r="O86" s="102">
        <f t="shared" si="11"/>
        <v>2042</v>
      </c>
      <c r="P86" s="102">
        <f t="shared" si="11"/>
        <v>2640</v>
      </c>
      <c r="Q86" s="102">
        <f t="shared" si="11"/>
        <v>3296</v>
      </c>
      <c r="R86" s="102">
        <f t="shared" si="11"/>
        <v>4008</v>
      </c>
      <c r="S86" s="102">
        <f>SUM(M86:R86)</f>
        <v>14502</v>
      </c>
      <c r="T86" s="102">
        <f>S84+S86</f>
        <v>12446</v>
      </c>
    </row>
    <row r="87" spans="2:20" ht="22.5" x14ac:dyDescent="0.55000000000000004">
      <c r="B87" s="155" t="s">
        <v>49</v>
      </c>
      <c r="C87" s="152" t="s">
        <v>177</v>
      </c>
      <c r="D87" s="153"/>
      <c r="E87" s="154"/>
      <c r="F87" s="166" t="s">
        <v>175</v>
      </c>
      <c r="G87" s="153"/>
      <c r="H87" s="153"/>
      <c r="I87" s="153"/>
      <c r="J87" s="154"/>
      <c r="K87" s="155"/>
      <c r="L87" s="155" t="s">
        <v>74</v>
      </c>
      <c r="M87" s="103" t="s">
        <v>5</v>
      </c>
      <c r="N87" s="103" t="s">
        <v>6</v>
      </c>
      <c r="O87" s="103" t="s">
        <v>7</v>
      </c>
      <c r="P87" s="103" t="s">
        <v>8</v>
      </c>
      <c r="Q87" s="103" t="s">
        <v>9</v>
      </c>
      <c r="R87" s="103" t="s">
        <v>10</v>
      </c>
      <c r="S87" s="103" t="s">
        <v>11</v>
      </c>
      <c r="T87" s="104"/>
    </row>
    <row r="88" spans="2:20" ht="22.5" x14ac:dyDescent="0.55000000000000004">
      <c r="B88" s="141"/>
      <c r="C88" s="146"/>
      <c r="D88" s="147"/>
      <c r="E88" s="148"/>
      <c r="F88" s="146"/>
      <c r="G88" s="147"/>
      <c r="H88" s="147"/>
      <c r="I88" s="147"/>
      <c r="J88" s="148"/>
      <c r="K88" s="141"/>
      <c r="L88" s="141"/>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141"/>
      <c r="C89" s="146"/>
      <c r="D89" s="147"/>
      <c r="E89" s="148"/>
      <c r="F89" s="146"/>
      <c r="G89" s="147"/>
      <c r="H89" s="147"/>
      <c r="I89" s="147"/>
      <c r="J89" s="148"/>
      <c r="K89" s="141"/>
      <c r="L89" s="141"/>
      <c r="M89" s="45" t="s">
        <v>13</v>
      </c>
      <c r="N89" s="45" t="s">
        <v>14</v>
      </c>
      <c r="O89" s="45" t="s">
        <v>15</v>
      </c>
      <c r="P89" s="45" t="s">
        <v>16</v>
      </c>
      <c r="Q89" s="45" t="s">
        <v>17</v>
      </c>
      <c r="R89" s="45" t="s">
        <v>18</v>
      </c>
      <c r="S89" s="45" t="s">
        <v>19</v>
      </c>
      <c r="T89" s="45" t="s">
        <v>20</v>
      </c>
    </row>
    <row r="90" spans="2:20" ht="23" thickBot="1" x14ac:dyDescent="0.6">
      <c r="B90" s="142"/>
      <c r="C90" s="149"/>
      <c r="D90" s="150"/>
      <c r="E90" s="151"/>
      <c r="F90" s="149"/>
      <c r="G90" s="150"/>
      <c r="H90" s="150"/>
      <c r="I90" s="150"/>
      <c r="J90" s="151"/>
      <c r="K90" s="142"/>
      <c r="L90" s="142"/>
      <c r="M90" s="106">
        <f>ROUND(M86/M$26*100,1)</f>
        <v>6.1</v>
      </c>
      <c r="N90" s="106">
        <f t="shared" ref="N90:T90" si="13">ROUND(N86/N$26*100,1)</f>
        <v>8.1999999999999993</v>
      </c>
      <c r="O90" s="106">
        <f t="shared" si="13"/>
        <v>10.1</v>
      </c>
      <c r="P90" s="106">
        <f t="shared" si="13"/>
        <v>11.9</v>
      </c>
      <c r="Q90" s="106">
        <f t="shared" si="13"/>
        <v>13.6</v>
      </c>
      <c r="R90" s="106">
        <f t="shared" si="13"/>
        <v>15</v>
      </c>
      <c r="S90" s="106">
        <f t="shared" si="13"/>
        <v>11.3</v>
      </c>
      <c r="T90" s="106">
        <f t="shared" si="13"/>
        <v>6.2</v>
      </c>
    </row>
    <row r="91" spans="2:20" ht="22.5" x14ac:dyDescent="0.55000000000000004">
      <c r="B91" s="155" t="s">
        <v>50</v>
      </c>
      <c r="C91" s="152" t="s">
        <v>178</v>
      </c>
      <c r="D91" s="153"/>
      <c r="E91" s="154"/>
      <c r="F91" s="166" t="s">
        <v>25</v>
      </c>
      <c r="G91" s="153"/>
      <c r="H91" s="153"/>
      <c r="I91" s="153"/>
      <c r="J91" s="154"/>
      <c r="K91" s="155"/>
      <c r="L91" s="155" t="s">
        <v>74</v>
      </c>
      <c r="M91" s="103" t="s">
        <v>5</v>
      </c>
      <c r="N91" s="103" t="s">
        <v>6</v>
      </c>
      <c r="O91" s="103" t="s">
        <v>7</v>
      </c>
      <c r="P91" s="103" t="s">
        <v>8</v>
      </c>
      <c r="Q91" s="103" t="s">
        <v>9</v>
      </c>
      <c r="R91" s="103" t="s">
        <v>10</v>
      </c>
      <c r="S91" s="103" t="s">
        <v>11</v>
      </c>
      <c r="T91" s="104"/>
    </row>
    <row r="92" spans="2:20" ht="22.5" x14ac:dyDescent="0.55000000000000004">
      <c r="B92" s="141"/>
      <c r="C92" s="146"/>
      <c r="D92" s="147"/>
      <c r="E92" s="148"/>
      <c r="F92" s="146"/>
      <c r="G92" s="147"/>
      <c r="H92" s="147"/>
      <c r="I92" s="147"/>
      <c r="J92" s="148"/>
      <c r="K92" s="141"/>
      <c r="L92" s="141"/>
      <c r="M92" s="49">
        <v>40</v>
      </c>
      <c r="N92" s="49">
        <v>40</v>
      </c>
      <c r="O92" s="49">
        <v>40</v>
      </c>
      <c r="P92" s="49">
        <v>40</v>
      </c>
      <c r="Q92" s="49">
        <v>40</v>
      </c>
      <c r="R92" s="49">
        <v>40</v>
      </c>
      <c r="S92" s="49"/>
      <c r="T92" s="33"/>
    </row>
    <row r="93" spans="2:20" ht="22.5" x14ac:dyDescent="0.55000000000000004">
      <c r="B93" s="141"/>
      <c r="C93" s="146"/>
      <c r="D93" s="147"/>
      <c r="E93" s="148"/>
      <c r="F93" s="146"/>
      <c r="G93" s="147"/>
      <c r="H93" s="147"/>
      <c r="I93" s="147"/>
      <c r="J93" s="148"/>
      <c r="K93" s="141"/>
      <c r="L93" s="141"/>
      <c r="M93" s="45" t="s">
        <v>13</v>
      </c>
      <c r="N93" s="45" t="s">
        <v>14</v>
      </c>
      <c r="O93" s="45" t="s">
        <v>15</v>
      </c>
      <c r="P93" s="45" t="s">
        <v>16</v>
      </c>
      <c r="Q93" s="45" t="s">
        <v>17</v>
      </c>
      <c r="R93" s="45" t="s">
        <v>18</v>
      </c>
      <c r="S93" s="45" t="s">
        <v>19</v>
      </c>
      <c r="T93" s="45" t="s">
        <v>20</v>
      </c>
    </row>
    <row r="94" spans="2:20" ht="23" thickBot="1" x14ac:dyDescent="0.6">
      <c r="B94" s="142"/>
      <c r="C94" s="149"/>
      <c r="D94" s="150"/>
      <c r="E94" s="151"/>
      <c r="F94" s="149"/>
      <c r="G94" s="150"/>
      <c r="H94" s="150"/>
      <c r="I94" s="150"/>
      <c r="J94" s="151"/>
      <c r="K94" s="142"/>
      <c r="L94" s="142"/>
      <c r="M94" s="106">
        <v>40</v>
      </c>
      <c r="N94" s="106">
        <v>40</v>
      </c>
      <c r="O94" s="106">
        <v>40</v>
      </c>
      <c r="P94" s="106">
        <v>40</v>
      </c>
      <c r="Q94" s="106">
        <v>40</v>
      </c>
      <c r="R94" s="106">
        <v>40</v>
      </c>
      <c r="S94" s="106"/>
      <c r="T94" s="106"/>
    </row>
    <row r="95" spans="2:20" ht="22.5" x14ac:dyDescent="0.55000000000000004">
      <c r="B95" s="155" t="s">
        <v>181</v>
      </c>
      <c r="C95" s="152" t="s">
        <v>182</v>
      </c>
      <c r="D95" s="153"/>
      <c r="E95" s="154"/>
      <c r="F95" s="166" t="s">
        <v>183</v>
      </c>
      <c r="G95" s="153"/>
      <c r="H95" s="153"/>
      <c r="I95" s="153"/>
      <c r="J95" s="154"/>
      <c r="K95" s="155" t="s">
        <v>21</v>
      </c>
      <c r="L95" s="155" t="s">
        <v>22</v>
      </c>
      <c r="M95" s="103" t="s">
        <v>5</v>
      </c>
      <c r="N95" s="103" t="s">
        <v>6</v>
      </c>
      <c r="O95" s="103" t="s">
        <v>7</v>
      </c>
      <c r="P95" s="103" t="s">
        <v>8</v>
      </c>
      <c r="Q95" s="103" t="s">
        <v>9</v>
      </c>
      <c r="R95" s="103" t="s">
        <v>10</v>
      </c>
      <c r="S95" s="103" t="s">
        <v>11</v>
      </c>
      <c r="T95" s="104"/>
    </row>
    <row r="96" spans="2:20" ht="22.5" x14ac:dyDescent="0.55000000000000004">
      <c r="B96" s="141"/>
      <c r="C96" s="146"/>
      <c r="D96" s="147"/>
      <c r="E96" s="148"/>
      <c r="F96" s="146"/>
      <c r="G96" s="147"/>
      <c r="H96" s="147"/>
      <c r="I96" s="147"/>
      <c r="J96" s="148"/>
      <c r="K96" s="141"/>
      <c r="L96" s="141"/>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41"/>
      <c r="C97" s="146"/>
      <c r="D97" s="147"/>
      <c r="E97" s="148"/>
      <c r="F97" s="146"/>
      <c r="G97" s="147"/>
      <c r="H97" s="147"/>
      <c r="I97" s="147"/>
      <c r="J97" s="148"/>
      <c r="K97" s="141"/>
      <c r="L97" s="141"/>
      <c r="M97" s="45" t="s">
        <v>13</v>
      </c>
      <c r="N97" s="45" t="s">
        <v>14</v>
      </c>
      <c r="O97" s="45" t="s">
        <v>15</v>
      </c>
      <c r="P97" s="45" t="s">
        <v>16</v>
      </c>
      <c r="Q97" s="45" t="s">
        <v>17</v>
      </c>
      <c r="R97" s="45" t="s">
        <v>18</v>
      </c>
      <c r="S97" s="45" t="s">
        <v>19</v>
      </c>
      <c r="T97" s="45" t="s">
        <v>20</v>
      </c>
    </row>
    <row r="98" spans="2:20" ht="23" thickBot="1" x14ac:dyDescent="0.6">
      <c r="B98" s="142"/>
      <c r="C98" s="149"/>
      <c r="D98" s="150"/>
      <c r="E98" s="151"/>
      <c r="F98" s="149"/>
      <c r="G98" s="150"/>
      <c r="H98" s="150"/>
      <c r="I98" s="150"/>
      <c r="J98" s="151"/>
      <c r="K98" s="142"/>
      <c r="L98" s="142"/>
      <c r="M98" s="102">
        <f>ROUND(M86*M94/100,0)</f>
        <v>406</v>
      </c>
      <c r="N98" s="102">
        <f t="shared" si="14"/>
        <v>600</v>
      </c>
      <c r="O98" s="102">
        <f t="shared" si="14"/>
        <v>817</v>
      </c>
      <c r="P98" s="102">
        <f t="shared" si="14"/>
        <v>1056</v>
      </c>
      <c r="Q98" s="102">
        <f t="shared" si="14"/>
        <v>1318</v>
      </c>
      <c r="R98" s="102">
        <f t="shared" si="14"/>
        <v>1603</v>
      </c>
      <c r="S98" s="102">
        <f>SUM(M98:R98)</f>
        <v>5800</v>
      </c>
      <c r="T98" s="102">
        <f>S96+S98</f>
        <v>4977</v>
      </c>
    </row>
    <row r="99" spans="2:20" ht="22.5" x14ac:dyDescent="0.55000000000000004">
      <c r="B99" s="155" t="s">
        <v>184</v>
      </c>
      <c r="C99" s="152" t="s">
        <v>186</v>
      </c>
      <c r="D99" s="153"/>
      <c r="E99" s="154"/>
      <c r="F99" s="166" t="s">
        <v>187</v>
      </c>
      <c r="G99" s="153"/>
      <c r="H99" s="153"/>
      <c r="I99" s="153"/>
      <c r="J99" s="154"/>
      <c r="K99" s="155" t="s">
        <v>21</v>
      </c>
      <c r="L99" s="155" t="s">
        <v>22</v>
      </c>
      <c r="M99" s="103" t="s">
        <v>5</v>
      </c>
      <c r="N99" s="103" t="s">
        <v>6</v>
      </c>
      <c r="O99" s="103" t="s">
        <v>7</v>
      </c>
      <c r="P99" s="103" t="s">
        <v>8</v>
      </c>
      <c r="Q99" s="103" t="s">
        <v>9</v>
      </c>
      <c r="R99" s="103" t="s">
        <v>10</v>
      </c>
      <c r="S99" s="103" t="s">
        <v>11</v>
      </c>
      <c r="T99" s="104"/>
    </row>
    <row r="100" spans="2:20" ht="22.5" x14ac:dyDescent="0.55000000000000004">
      <c r="B100" s="141"/>
      <c r="C100" s="146"/>
      <c r="D100" s="147"/>
      <c r="E100" s="148"/>
      <c r="F100" s="146"/>
      <c r="G100" s="147"/>
      <c r="H100" s="147"/>
      <c r="I100" s="147"/>
      <c r="J100" s="148"/>
      <c r="K100" s="141"/>
      <c r="L100" s="141"/>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41"/>
      <c r="C101" s="146"/>
      <c r="D101" s="147"/>
      <c r="E101" s="148"/>
      <c r="F101" s="146"/>
      <c r="G101" s="147"/>
      <c r="H101" s="147"/>
      <c r="I101" s="147"/>
      <c r="J101" s="148"/>
      <c r="K101" s="141"/>
      <c r="L101" s="141"/>
      <c r="M101" s="45" t="s">
        <v>13</v>
      </c>
      <c r="N101" s="45" t="s">
        <v>14</v>
      </c>
      <c r="O101" s="45" t="s">
        <v>15</v>
      </c>
      <c r="P101" s="45" t="s">
        <v>16</v>
      </c>
      <c r="Q101" s="45" t="s">
        <v>17</v>
      </c>
      <c r="R101" s="45" t="s">
        <v>18</v>
      </c>
      <c r="S101" s="45" t="s">
        <v>19</v>
      </c>
      <c r="T101" s="45" t="s">
        <v>20</v>
      </c>
    </row>
    <row r="102" spans="2:20" ht="23" thickBot="1" x14ac:dyDescent="0.6">
      <c r="B102" s="142"/>
      <c r="C102" s="149"/>
      <c r="D102" s="150"/>
      <c r="E102" s="151"/>
      <c r="F102" s="149"/>
      <c r="G102" s="150"/>
      <c r="H102" s="150"/>
      <c r="I102" s="150"/>
      <c r="J102" s="151"/>
      <c r="K102" s="142"/>
      <c r="L102" s="142"/>
      <c r="M102" s="102">
        <f>M86-M98</f>
        <v>610</v>
      </c>
      <c r="N102" s="102">
        <f t="shared" si="15"/>
        <v>900</v>
      </c>
      <c r="O102" s="102">
        <f t="shared" si="15"/>
        <v>1225</v>
      </c>
      <c r="P102" s="102">
        <f t="shared" si="15"/>
        <v>1584</v>
      </c>
      <c r="Q102" s="102">
        <f t="shared" si="15"/>
        <v>1978</v>
      </c>
      <c r="R102" s="102">
        <f t="shared" si="15"/>
        <v>2405</v>
      </c>
      <c r="S102" s="102">
        <f>SUM(M102:R102)</f>
        <v>8702</v>
      </c>
      <c r="T102" s="102">
        <f>S100+S102</f>
        <v>7469</v>
      </c>
    </row>
    <row r="103" spans="2:20" ht="22.5" x14ac:dyDescent="0.55000000000000004">
      <c r="B103" s="141" t="s">
        <v>185</v>
      </c>
      <c r="C103" s="146" t="s">
        <v>189</v>
      </c>
      <c r="D103" s="147"/>
      <c r="E103" s="148"/>
      <c r="F103" s="180" t="s">
        <v>188</v>
      </c>
      <c r="G103" s="147"/>
      <c r="H103" s="147"/>
      <c r="I103" s="147"/>
      <c r="J103" s="148"/>
      <c r="K103" s="141"/>
      <c r="L103" s="141" t="s">
        <v>74</v>
      </c>
      <c r="M103" s="96" t="s">
        <v>5</v>
      </c>
      <c r="N103" s="96" t="s">
        <v>6</v>
      </c>
      <c r="O103" s="96" t="s">
        <v>7</v>
      </c>
      <c r="P103" s="96" t="s">
        <v>8</v>
      </c>
      <c r="Q103" s="96" t="s">
        <v>9</v>
      </c>
      <c r="R103" s="96" t="s">
        <v>10</v>
      </c>
      <c r="S103" s="96" t="s">
        <v>11</v>
      </c>
      <c r="T103" s="33"/>
    </row>
    <row r="104" spans="2:20" ht="22.5" x14ac:dyDescent="0.55000000000000004">
      <c r="B104" s="141"/>
      <c r="C104" s="146"/>
      <c r="D104" s="147"/>
      <c r="E104" s="148"/>
      <c r="F104" s="146"/>
      <c r="G104" s="147"/>
      <c r="H104" s="147"/>
      <c r="I104" s="147"/>
      <c r="J104" s="148"/>
      <c r="K104" s="141"/>
      <c r="L104" s="141"/>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141"/>
      <c r="C105" s="146"/>
      <c r="D105" s="147"/>
      <c r="E105" s="148"/>
      <c r="F105" s="146"/>
      <c r="G105" s="147"/>
      <c r="H105" s="147"/>
      <c r="I105" s="147"/>
      <c r="J105" s="148"/>
      <c r="K105" s="141"/>
      <c r="L105" s="141"/>
      <c r="M105" s="45" t="s">
        <v>13</v>
      </c>
      <c r="N105" s="45" t="s">
        <v>14</v>
      </c>
      <c r="O105" s="45" t="s">
        <v>15</v>
      </c>
      <c r="P105" s="45" t="s">
        <v>16</v>
      </c>
      <c r="Q105" s="45" t="s">
        <v>17</v>
      </c>
      <c r="R105" s="45" t="s">
        <v>18</v>
      </c>
      <c r="S105" s="45" t="s">
        <v>19</v>
      </c>
      <c r="T105" s="45" t="s">
        <v>20</v>
      </c>
    </row>
    <row r="106" spans="2:20" ht="22.5" x14ac:dyDescent="0.55000000000000004">
      <c r="B106" s="176"/>
      <c r="C106" s="177"/>
      <c r="D106" s="178"/>
      <c r="E106" s="179"/>
      <c r="F106" s="177"/>
      <c r="G106" s="178"/>
      <c r="H106" s="178"/>
      <c r="I106" s="178"/>
      <c r="J106" s="179"/>
      <c r="K106" s="176"/>
      <c r="L106" s="176"/>
      <c r="M106" s="49">
        <f>ROUND(M102/M$26*100,1)</f>
        <v>3.6</v>
      </c>
      <c r="N106" s="49">
        <f t="shared" ref="N106:T106" si="17">ROUND(N102/N$26*100,1)</f>
        <v>4.9000000000000004</v>
      </c>
      <c r="O106" s="49">
        <f t="shared" si="17"/>
        <v>6.1</v>
      </c>
      <c r="P106" s="49">
        <f t="shared" si="17"/>
        <v>7.2</v>
      </c>
      <c r="Q106" s="49">
        <f t="shared" si="17"/>
        <v>8.1</v>
      </c>
      <c r="R106" s="49">
        <f t="shared" si="17"/>
        <v>9</v>
      </c>
      <c r="S106" s="49">
        <f t="shared" si="17"/>
        <v>6.8</v>
      </c>
      <c r="T106" s="49">
        <f t="shared" si="17"/>
        <v>3.7</v>
      </c>
    </row>
  </sheetData>
  <mergeCells count="127">
    <mergeCell ref="B99:B102"/>
    <mergeCell ref="C99:E102"/>
    <mergeCell ref="F99:J102"/>
    <mergeCell ref="K99:K102"/>
    <mergeCell ref="L99:L102"/>
    <mergeCell ref="B103:B106"/>
    <mergeCell ref="C103:E106"/>
    <mergeCell ref="F103:J106"/>
    <mergeCell ref="K103:K106"/>
    <mergeCell ref="L103:L106"/>
    <mergeCell ref="B91:B94"/>
    <mergeCell ref="C91:E94"/>
    <mergeCell ref="F91:J94"/>
    <mergeCell ref="K91:K94"/>
    <mergeCell ref="L91:L94"/>
    <mergeCell ref="B95:B98"/>
    <mergeCell ref="C95:E98"/>
    <mergeCell ref="F95:J98"/>
    <mergeCell ref="K95:K98"/>
    <mergeCell ref="L95:L98"/>
    <mergeCell ref="B83:B86"/>
    <mergeCell ref="C83:E86"/>
    <mergeCell ref="F83:J86"/>
    <mergeCell ref="K83:K86"/>
    <mergeCell ref="L83:L86"/>
    <mergeCell ref="B87:B90"/>
    <mergeCell ref="C87:E90"/>
    <mergeCell ref="F87:J90"/>
    <mergeCell ref="K87:K90"/>
    <mergeCell ref="L87:L90"/>
    <mergeCell ref="B75:B78"/>
    <mergeCell ref="C75:E78"/>
    <mergeCell ref="F75:J78"/>
    <mergeCell ref="K75:K78"/>
    <mergeCell ref="L75:L78"/>
    <mergeCell ref="B79:B82"/>
    <mergeCell ref="C79:E82"/>
    <mergeCell ref="F79:J82"/>
    <mergeCell ref="K79:K82"/>
    <mergeCell ref="L79:L82"/>
    <mergeCell ref="B27:B30"/>
    <mergeCell ref="C27:E30"/>
    <mergeCell ref="F27:J30"/>
    <mergeCell ref="K27:K30"/>
    <mergeCell ref="L27:L30"/>
    <mergeCell ref="B31:B34"/>
    <mergeCell ref="C31:E34"/>
    <mergeCell ref="F31:J34"/>
    <mergeCell ref="K31:K34"/>
    <mergeCell ref="L31:L34"/>
    <mergeCell ref="B67:B70"/>
    <mergeCell ref="C67:E70"/>
    <mergeCell ref="F67:J70"/>
    <mergeCell ref="K67:K70"/>
    <mergeCell ref="L67:L70"/>
    <mergeCell ref="B71:B74"/>
    <mergeCell ref="C71:E74"/>
    <mergeCell ref="F71:J74"/>
    <mergeCell ref="K71:K74"/>
    <mergeCell ref="L71:L74"/>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19</vt:i4>
      </vt:variant>
    </vt:vector>
  </HeadingPairs>
  <TitlesOfParts>
    <vt:vector size="34"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B②-1_【管理部】入力画面</vt:lpstr>
      <vt:lpstr>B③-1【管理部】予算仕訳</vt:lpstr>
      <vt:lpstr>B④-1【管理部】予算元帳</vt:lpstr>
      <vt:lpstr>B⑤-1【管理部】_出力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'B②-1_【管理部】入力画面'!Print_Area</vt:lpstr>
      <vt:lpstr>'B③-1【管理部】予算仕訳'!Print_Area</vt:lpstr>
      <vt:lpstr>'B④-1【管理部】予算元帳'!Print_Area</vt:lpstr>
      <vt:lpstr>'B⑤-1【管理部】_出力'!Print_Area</vt:lpstr>
      <vt:lpstr>演習の趣旨と利用方法!Print_Area</vt:lpstr>
      <vt:lpstr>A①_営業部_入力!Print_Titles</vt:lpstr>
      <vt:lpstr>A①_購買部_入力!Print_Titles</vt:lpstr>
      <vt:lpstr>A②_全社_出力!Print_Titles</vt:lpstr>
      <vt:lpstr>B⓵_マスタ登録!Print_Titles</vt:lpstr>
      <vt:lpstr>'B②-1_【管理部】入力画面'!Print_Titles</vt:lpstr>
      <vt:lpstr>'B③-1【管理部】予算仕訳'!Print_Titles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2022-01-27T09:42:48Z</cp:lastPrinted>
  <dcterms:created xsi:type="dcterms:W3CDTF">2021-09-20T04:00:10Z</dcterms:created>
  <dcterms:modified xsi:type="dcterms:W3CDTF">2022-02-17T12:20:36Z</dcterms:modified>
</cp:coreProperties>
</file>